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irrx6\Desktop\"/>
    </mc:Choice>
  </mc:AlternateContent>
  <bookViews>
    <workbookView xWindow="0" yWindow="0" windowWidth="15330" windowHeight="4170" firstSheet="1" activeTab="1"/>
  </bookViews>
  <sheets>
    <sheet name="Billing structure example" sheetId="2" state="hidden" r:id="rId1"/>
    <sheet name="SKUwise Price Circular post GST" sheetId="1" r:id="rId2"/>
  </sheets>
  <definedNames>
    <definedName name="_xlnm._FilterDatabase" localSheetId="1" hidden="1">'SKUwise Price Circular post GST'!$A$3:$P$876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 s="1"/>
  <c r="C6" i="2" l="1"/>
  <c r="C21" i="2" s="1"/>
  <c r="O775" i="1"/>
  <c r="O544" i="1"/>
  <c r="O529" i="1"/>
  <c r="C7" i="2" l="1"/>
  <c r="O92" i="1"/>
  <c r="O121" i="1"/>
  <c r="J121" i="1" s="1"/>
  <c r="O59" i="1"/>
  <c r="J59" i="1" s="1"/>
  <c r="O44" i="1"/>
  <c r="J44" i="1" s="1"/>
  <c r="O875" i="1"/>
  <c r="J875" i="1" s="1"/>
  <c r="O425" i="1"/>
  <c r="J425" i="1" s="1"/>
  <c r="O482" i="1"/>
  <c r="J482" i="1" s="1"/>
  <c r="O16" i="1"/>
  <c r="J16" i="1" s="1"/>
  <c r="O248" i="1"/>
  <c r="O340" i="1"/>
  <c r="J340" i="1" s="1"/>
  <c r="O670" i="1"/>
  <c r="J670" i="1" s="1"/>
  <c r="O242" i="1"/>
  <c r="J242" i="1" s="1"/>
  <c r="O418" i="1"/>
  <c r="O548" i="1"/>
  <c r="J548" i="1" s="1"/>
  <c r="O467" i="1"/>
  <c r="O353" i="1"/>
  <c r="O412" i="1"/>
  <c r="J412" i="1" s="1"/>
  <c r="O577" i="1"/>
  <c r="J577" i="1" s="1"/>
  <c r="O753" i="1"/>
  <c r="J753" i="1" s="1"/>
  <c r="O748" i="1"/>
  <c r="J748" i="1" s="1"/>
  <c r="O796" i="1"/>
  <c r="O700" i="1"/>
  <c r="J700" i="1" s="1"/>
  <c r="O483" i="1"/>
  <c r="J483" i="1" s="1"/>
  <c r="O874" i="1"/>
  <c r="O873" i="1"/>
  <c r="J873" i="1" s="1"/>
  <c r="O872" i="1"/>
  <c r="J872" i="1" s="1"/>
  <c r="O871" i="1"/>
  <c r="J871" i="1" s="1"/>
  <c r="O870" i="1"/>
  <c r="J870" i="1" s="1"/>
  <c r="O869" i="1"/>
  <c r="O868" i="1"/>
  <c r="J868" i="1" s="1"/>
  <c r="O867" i="1"/>
  <c r="J867" i="1" s="1"/>
  <c r="O866" i="1"/>
  <c r="O865" i="1"/>
  <c r="J865" i="1" s="1"/>
  <c r="O864" i="1"/>
  <c r="J864" i="1" s="1"/>
  <c r="O863" i="1"/>
  <c r="O862" i="1"/>
  <c r="J862" i="1" s="1"/>
  <c r="O861" i="1"/>
  <c r="J861" i="1" s="1"/>
  <c r="O860" i="1"/>
  <c r="J860" i="1" s="1"/>
  <c r="O859" i="1"/>
  <c r="O858" i="1"/>
  <c r="O857" i="1"/>
  <c r="O856" i="1"/>
  <c r="J856" i="1" s="1"/>
  <c r="O855" i="1"/>
  <c r="J855" i="1" s="1"/>
  <c r="O854" i="1"/>
  <c r="J854" i="1" s="1"/>
  <c r="O853" i="1"/>
  <c r="J853" i="1" s="1"/>
  <c r="O852" i="1"/>
  <c r="J852" i="1" s="1"/>
  <c r="O851" i="1"/>
  <c r="O850" i="1"/>
  <c r="J850" i="1" s="1"/>
  <c r="O849" i="1"/>
  <c r="O848" i="1"/>
  <c r="J848" i="1" s="1"/>
  <c r="O847" i="1"/>
  <c r="J847" i="1" s="1"/>
  <c r="O846" i="1"/>
  <c r="O845" i="1"/>
  <c r="O844" i="1"/>
  <c r="J844" i="1" s="1"/>
  <c r="O843" i="1"/>
  <c r="O842" i="1"/>
  <c r="J842" i="1" s="1"/>
  <c r="O841" i="1"/>
  <c r="J841" i="1" s="1"/>
  <c r="O840" i="1"/>
  <c r="J840" i="1" s="1"/>
  <c r="O839" i="1"/>
  <c r="J839" i="1" s="1"/>
  <c r="K839" i="1" s="1"/>
  <c r="M839" i="1" s="1"/>
  <c r="O838" i="1"/>
  <c r="O837" i="1"/>
  <c r="J837" i="1" s="1"/>
  <c r="O836" i="1"/>
  <c r="J836" i="1" s="1"/>
  <c r="O835" i="1"/>
  <c r="J835" i="1" s="1"/>
  <c r="O834" i="1"/>
  <c r="O833" i="1"/>
  <c r="J833" i="1" s="1"/>
  <c r="O832" i="1"/>
  <c r="J832" i="1" s="1"/>
  <c r="O831" i="1"/>
  <c r="J831" i="1" s="1"/>
  <c r="O830" i="1"/>
  <c r="O829" i="1"/>
  <c r="O828" i="1"/>
  <c r="J828" i="1" s="1"/>
  <c r="O827" i="1"/>
  <c r="O826" i="1"/>
  <c r="O825" i="1"/>
  <c r="J825" i="1" s="1"/>
  <c r="O824" i="1"/>
  <c r="O823" i="1"/>
  <c r="J823" i="1" s="1"/>
  <c r="O822" i="1"/>
  <c r="J822" i="1" s="1"/>
  <c r="O821" i="1"/>
  <c r="J821" i="1" s="1"/>
  <c r="O820" i="1"/>
  <c r="J820" i="1" s="1"/>
  <c r="O819" i="1"/>
  <c r="J819" i="1" s="1"/>
  <c r="O4" i="1"/>
  <c r="O818" i="1"/>
  <c r="J818" i="1" s="1"/>
  <c r="O10" i="1"/>
  <c r="J10" i="1" s="1"/>
  <c r="O5" i="1"/>
  <c r="J5" i="1" s="1"/>
  <c r="O9" i="1"/>
  <c r="O817" i="1"/>
  <c r="J817" i="1" s="1"/>
  <c r="O816" i="1"/>
  <c r="J816" i="1" s="1"/>
  <c r="O8" i="1"/>
  <c r="O156" i="1"/>
  <c r="O102" i="1"/>
  <c r="J102" i="1" s="1"/>
  <c r="O815" i="1"/>
  <c r="J815" i="1" s="1"/>
  <c r="O402" i="1"/>
  <c r="J402" i="1" s="1"/>
  <c r="O312" i="1"/>
  <c r="J312" i="1" s="1"/>
  <c r="O398" i="1"/>
  <c r="J398" i="1" s="1"/>
  <c r="O198" i="1"/>
  <c r="O334" i="1"/>
  <c r="J334" i="1" s="1"/>
  <c r="O814" i="1"/>
  <c r="J814" i="1" s="1"/>
  <c r="O280" i="1"/>
  <c r="J280" i="1" s="1"/>
  <c r="O84" i="1"/>
  <c r="J84" i="1" s="1"/>
  <c r="O104" i="1"/>
  <c r="J104" i="1" s="1"/>
  <c r="O111" i="1"/>
  <c r="J111" i="1" s="1"/>
  <c r="O36" i="1"/>
  <c r="J36" i="1" s="1"/>
  <c r="O57" i="1"/>
  <c r="J57" i="1" s="1"/>
  <c r="O227" i="1"/>
  <c r="J227" i="1" s="1"/>
  <c r="O566" i="1"/>
  <c r="J566" i="1" s="1"/>
  <c r="O110" i="1"/>
  <c r="J110" i="1" s="1"/>
  <c r="O163" i="1"/>
  <c r="J163" i="1" s="1"/>
  <c r="O186" i="1"/>
  <c r="J186" i="1" s="1"/>
  <c r="O250" i="1"/>
  <c r="O397" i="1"/>
  <c r="J397" i="1" s="1"/>
  <c r="O216" i="1"/>
  <c r="J216" i="1" s="1"/>
  <c r="O319" i="1"/>
  <c r="J319" i="1" s="1"/>
  <c r="O182" i="1"/>
  <c r="O151" i="1"/>
  <c r="J151" i="1" s="1"/>
  <c r="O269" i="1"/>
  <c r="J269" i="1" s="1"/>
  <c r="O409" i="1"/>
  <c r="J409" i="1" s="1"/>
  <c r="O179" i="1"/>
  <c r="J179" i="1" s="1"/>
  <c r="O302" i="1"/>
  <c r="J302" i="1" s="1"/>
  <c r="O268" i="1"/>
  <c r="J268" i="1" s="1"/>
  <c r="O116" i="1"/>
  <c r="O31" i="1"/>
  <c r="O62" i="1"/>
  <c r="J62" i="1" s="1"/>
  <c r="O66" i="1"/>
  <c r="O813" i="1"/>
  <c r="O812" i="1"/>
  <c r="O811" i="1"/>
  <c r="O674" i="1"/>
  <c r="J674" i="1" s="1"/>
  <c r="O391" i="1"/>
  <c r="J391" i="1" s="1"/>
  <c r="O347" i="1"/>
  <c r="J347" i="1" s="1"/>
  <c r="O489" i="1"/>
  <c r="J489" i="1" s="1"/>
  <c r="O316" i="1"/>
  <c r="J316" i="1" s="1"/>
  <c r="O462" i="1"/>
  <c r="J462" i="1" s="1"/>
  <c r="O668" i="1"/>
  <c r="J668" i="1" s="1"/>
  <c r="O442" i="1"/>
  <c r="J442" i="1" s="1"/>
  <c r="O703" i="1"/>
  <c r="J703" i="1" s="1"/>
  <c r="O684" i="1"/>
  <c r="O716" i="1"/>
  <c r="O734" i="1"/>
  <c r="O732" i="1"/>
  <c r="O614" i="1"/>
  <c r="J614" i="1" s="1"/>
  <c r="O702" i="1"/>
  <c r="J702" i="1" s="1"/>
  <c r="O768" i="1"/>
  <c r="O672" i="1"/>
  <c r="O565" i="1"/>
  <c r="J565" i="1" s="1"/>
  <c r="O463" i="1"/>
  <c r="J463" i="1" s="1"/>
  <c r="O765" i="1"/>
  <c r="J765" i="1" s="1"/>
  <c r="O777" i="1"/>
  <c r="O792" i="1"/>
  <c r="J792" i="1" s="1"/>
  <c r="O752" i="1"/>
  <c r="J752" i="1" s="1"/>
  <c r="O707" i="1"/>
  <c r="J707" i="1" s="1"/>
  <c r="O789" i="1"/>
  <c r="J789" i="1" s="1"/>
  <c r="O757" i="1"/>
  <c r="J757" i="1" s="1"/>
  <c r="O495" i="1"/>
  <c r="J495" i="1" s="1"/>
  <c r="O126" i="1"/>
  <c r="J126" i="1" s="1"/>
  <c r="O356" i="1"/>
  <c r="J356" i="1" s="1"/>
  <c r="O194" i="1"/>
  <c r="J194" i="1" s="1"/>
  <c r="O405" i="1"/>
  <c r="J405" i="1" s="1"/>
  <c r="O355" i="1"/>
  <c r="O695" i="1"/>
  <c r="O776" i="1"/>
  <c r="J776" i="1" s="1"/>
  <c r="O86" i="1"/>
  <c r="J86" i="1" s="1"/>
  <c r="O585" i="1"/>
  <c r="J585" i="1" s="1"/>
  <c r="O774" i="1"/>
  <c r="O209" i="1"/>
  <c r="J209" i="1" s="1"/>
  <c r="O739" i="1"/>
  <c r="J739" i="1" s="1"/>
  <c r="O662" i="1"/>
  <c r="J662" i="1" s="1"/>
  <c r="O728" i="1"/>
  <c r="O526" i="1"/>
  <c r="J526" i="1" s="1"/>
  <c r="O650" i="1"/>
  <c r="J650" i="1" s="1"/>
  <c r="O755" i="1"/>
  <c r="J755" i="1" s="1"/>
  <c r="O744" i="1"/>
  <c r="O75" i="1"/>
  <c r="J75" i="1" s="1"/>
  <c r="O432" i="1"/>
  <c r="J432" i="1" s="1"/>
  <c r="O706" i="1"/>
  <c r="O780" i="1"/>
  <c r="J780" i="1" s="1"/>
  <c r="O708" i="1"/>
  <c r="J708" i="1" s="1"/>
  <c r="O769" i="1"/>
  <c r="J769" i="1" s="1"/>
  <c r="O683" i="1"/>
  <c r="O200" i="1"/>
  <c r="J200" i="1" s="1"/>
  <c r="O196" i="1"/>
  <c r="J196" i="1" s="1"/>
  <c r="O53" i="1"/>
  <c r="J53" i="1" s="1"/>
  <c r="O174" i="1"/>
  <c r="J174" i="1" s="1"/>
  <c r="O582" i="1"/>
  <c r="J582" i="1" s="1"/>
  <c r="O624" i="1"/>
  <c r="J624" i="1" s="1"/>
  <c r="O142" i="1"/>
  <c r="O610" i="1"/>
  <c r="J610" i="1" s="1"/>
  <c r="O720" i="1"/>
  <c r="J720" i="1" s="1"/>
  <c r="O264" i="1"/>
  <c r="O384" i="1"/>
  <c r="J384" i="1" s="1"/>
  <c r="O709" i="1"/>
  <c r="J709" i="1" s="1"/>
  <c r="O510" i="1"/>
  <c r="J510" i="1" s="1"/>
  <c r="O615" i="1"/>
  <c r="J615" i="1" s="1"/>
  <c r="O771" i="1"/>
  <c r="O596" i="1"/>
  <c r="J596" i="1" s="1"/>
  <c r="O7" i="1"/>
  <c r="J7" i="1" s="1"/>
  <c r="O6" i="1"/>
  <c r="J6" i="1" s="1"/>
  <c r="O589" i="1"/>
  <c r="J589" i="1" s="1"/>
  <c r="O453" i="1"/>
  <c r="J453" i="1" s="1"/>
  <c r="O682" i="1"/>
  <c r="O346" i="1"/>
  <c r="O277" i="1"/>
  <c r="J277" i="1" s="1"/>
  <c r="O24" i="1"/>
  <c r="O637" i="1"/>
  <c r="J637" i="1" s="1"/>
  <c r="O77" i="1"/>
  <c r="J77" i="1" s="1"/>
  <c r="O629" i="1"/>
  <c r="J629" i="1" s="1"/>
  <c r="O336" i="1"/>
  <c r="J336" i="1" s="1"/>
  <c r="O601" i="1"/>
  <c r="O404" i="1"/>
  <c r="J404" i="1" s="1"/>
  <c r="O300" i="1"/>
  <c r="O523" i="1"/>
  <c r="J523" i="1" s="1"/>
  <c r="O185" i="1"/>
  <c r="J185" i="1" s="1"/>
  <c r="O388" i="1"/>
  <c r="J388" i="1" s="1"/>
  <c r="O663" i="1"/>
  <c r="O607" i="1"/>
  <c r="O385" i="1"/>
  <c r="J385" i="1" s="1"/>
  <c r="O782" i="1"/>
  <c r="J782" i="1" s="1"/>
  <c r="O740" i="1"/>
  <c r="J740" i="1" s="1"/>
  <c r="O342" i="1"/>
  <c r="J342" i="1" s="1"/>
  <c r="O692" i="1"/>
  <c r="J692" i="1" s="1"/>
  <c r="O697" i="1"/>
  <c r="J697" i="1" s="1"/>
  <c r="K697" i="1" s="1"/>
  <c r="O205" i="1"/>
  <c r="J205" i="1" s="1"/>
  <c r="O60" i="1"/>
  <c r="J60" i="1" s="1"/>
  <c r="O367" i="1"/>
  <c r="J367" i="1" s="1"/>
  <c r="O352" i="1"/>
  <c r="O274" i="1"/>
  <c r="J274" i="1" s="1"/>
  <c r="O338" i="1"/>
  <c r="O591" i="1"/>
  <c r="J591" i="1" s="1"/>
  <c r="O667" i="1"/>
  <c r="O515" i="1"/>
  <c r="J515" i="1" s="1"/>
  <c r="O545" i="1"/>
  <c r="J545" i="1" s="1"/>
  <c r="O73" i="1"/>
  <c r="J73" i="1" s="1"/>
  <c r="O579" i="1"/>
  <c r="J579" i="1" s="1"/>
  <c r="O328" i="1"/>
  <c r="J328" i="1" s="1"/>
  <c r="O759" i="1"/>
  <c r="J759" i="1" s="1"/>
  <c r="O678" i="1"/>
  <c r="J678" i="1" s="1"/>
  <c r="O715" i="1"/>
  <c r="O197" i="1"/>
  <c r="J197" i="1" s="1"/>
  <c r="O330" i="1"/>
  <c r="J330" i="1" s="1"/>
  <c r="O368" i="1"/>
  <c r="J368" i="1" s="1"/>
  <c r="O484" i="1"/>
  <c r="J484" i="1" s="1"/>
  <c r="O699" i="1"/>
  <c r="J699" i="1" s="1"/>
  <c r="O594" i="1"/>
  <c r="J594" i="1" s="1"/>
  <c r="O756" i="1"/>
  <c r="O691" i="1"/>
  <c r="J691" i="1" s="1"/>
  <c r="O603" i="1"/>
  <c r="J603" i="1" s="1"/>
  <c r="O261" i="1"/>
  <c r="O322" i="1"/>
  <c r="J322" i="1" s="1"/>
  <c r="O568" i="1"/>
  <c r="J568" i="1" s="1"/>
  <c r="O569" i="1"/>
  <c r="O166" i="1"/>
  <c r="J166" i="1" s="1"/>
  <c r="O746" i="1"/>
  <c r="J746" i="1" s="1"/>
  <c r="O784" i="1"/>
  <c r="J784" i="1" s="1"/>
  <c r="O176" i="1"/>
  <c r="O100" i="1"/>
  <c r="J100" i="1" s="1"/>
  <c r="O133" i="1"/>
  <c r="J133" i="1" s="1"/>
  <c r="O215" i="1"/>
  <c r="J215" i="1" s="1"/>
  <c r="O143" i="1"/>
  <c r="J143" i="1" s="1"/>
  <c r="O311" i="1"/>
  <c r="J311" i="1" s="1"/>
  <c r="O635" i="1"/>
  <c r="J635" i="1" s="1"/>
  <c r="O556" i="1"/>
  <c r="J556" i="1" s="1"/>
  <c r="O429" i="1"/>
  <c r="O431" i="1"/>
  <c r="J431" i="1" s="1"/>
  <c r="O421" i="1"/>
  <c r="O575" i="1"/>
  <c r="J575" i="1" s="1"/>
  <c r="O414" i="1"/>
  <c r="J414" i="1" s="1"/>
  <c r="O583" i="1"/>
  <c r="J583" i="1" s="1"/>
  <c r="O580" i="1"/>
  <c r="J580" i="1" s="1"/>
  <c r="O552" i="1"/>
  <c r="O29" i="1"/>
  <c r="J29" i="1" s="1"/>
  <c r="O30" i="1"/>
  <c r="J30" i="1" s="1"/>
  <c r="O660" i="1"/>
  <c r="J660" i="1" s="1"/>
  <c r="O656" i="1"/>
  <c r="J656" i="1" s="1"/>
  <c r="O531" i="1"/>
  <c r="J531" i="1" s="1"/>
  <c r="O415" i="1"/>
  <c r="J415" i="1" s="1"/>
  <c r="O202" i="1"/>
  <c r="J202" i="1" s="1"/>
  <c r="O208" i="1"/>
  <c r="O537" i="1"/>
  <c r="O39" i="1"/>
  <c r="J39" i="1" s="1"/>
  <c r="O80" i="1"/>
  <c r="J80" i="1" s="1"/>
  <c r="O286" i="1"/>
  <c r="O211" i="1"/>
  <c r="O318" i="1"/>
  <c r="O329" i="1"/>
  <c r="J329" i="1" s="1"/>
  <c r="O225" i="1"/>
  <c r="J225" i="1" s="1"/>
  <c r="O722" i="1"/>
  <c r="J722" i="1" s="1"/>
  <c r="O681" i="1"/>
  <c r="J681" i="1" s="1"/>
  <c r="O764" i="1"/>
  <c r="O717" i="1"/>
  <c r="J717" i="1" s="1"/>
  <c r="O172" i="1"/>
  <c r="O571" i="1"/>
  <c r="J571" i="1" s="1"/>
  <c r="O500" i="1"/>
  <c r="J500" i="1" s="1"/>
  <c r="O492" i="1"/>
  <c r="J492" i="1" s="1"/>
  <c r="O291" i="1"/>
  <c r="J291" i="1" s="1"/>
  <c r="O530" i="1"/>
  <c r="O758" i="1"/>
  <c r="J758" i="1" s="1"/>
  <c r="O71" i="1"/>
  <c r="O83" i="1"/>
  <c r="O341" i="1"/>
  <c r="J341" i="1" s="1"/>
  <c r="O378" i="1"/>
  <c r="J378" i="1" s="1"/>
  <c r="O424" i="1"/>
  <c r="O79" i="1"/>
  <c r="J79" i="1" s="1"/>
  <c r="O183" i="1"/>
  <c r="J183" i="1" s="1"/>
  <c r="O497" i="1"/>
  <c r="J497" i="1" s="1"/>
  <c r="O400" i="1"/>
  <c r="J400" i="1" s="1"/>
  <c r="O374" i="1"/>
  <c r="O446" i="1"/>
  <c r="J446" i="1" s="1"/>
  <c r="O514" i="1"/>
  <c r="J514" i="1" s="1"/>
  <c r="O473" i="1"/>
  <c r="O231" i="1"/>
  <c r="J231" i="1" s="1"/>
  <c r="O619" i="1"/>
  <c r="J619" i="1" s="1"/>
  <c r="O438" i="1"/>
  <c r="J438" i="1" s="1"/>
  <c r="O598" i="1"/>
  <c r="O679" i="1"/>
  <c r="J679" i="1" s="1"/>
  <c r="O120" i="1"/>
  <c r="J120" i="1" s="1"/>
  <c r="O96" i="1"/>
  <c r="O181" i="1"/>
  <c r="J181" i="1" s="1"/>
  <c r="O47" i="1"/>
  <c r="J47" i="1" s="1"/>
  <c r="O135" i="1"/>
  <c r="O234" i="1"/>
  <c r="O88" i="1"/>
  <c r="J88" i="1" s="1"/>
  <c r="O76" i="1"/>
  <c r="O69" i="1"/>
  <c r="J69" i="1" s="1"/>
  <c r="O441" i="1"/>
  <c r="J441" i="1" s="1"/>
  <c r="O618" i="1"/>
  <c r="J618" i="1" s="1"/>
  <c r="O389" i="1"/>
  <c r="J389" i="1" s="1"/>
  <c r="O636" i="1"/>
  <c r="J636" i="1" s="1"/>
  <c r="O770" i="1"/>
  <c r="J770" i="1" s="1"/>
  <c r="O417" i="1"/>
  <c r="O761" i="1"/>
  <c r="J761" i="1" s="1"/>
  <c r="O712" i="1"/>
  <c r="O285" i="1"/>
  <c r="J285" i="1" s="1"/>
  <c r="O602" i="1"/>
  <c r="J602" i="1" s="1"/>
  <c r="O452" i="1"/>
  <c r="J452" i="1" s="1"/>
  <c r="O657" i="1"/>
  <c r="J657" i="1" s="1"/>
  <c r="O281" i="1"/>
  <c r="O604" i="1"/>
  <c r="J604" i="1" s="1"/>
  <c r="O282" i="1"/>
  <c r="O593" i="1"/>
  <c r="J593" i="1" s="1"/>
  <c r="O386" i="1"/>
  <c r="J386" i="1" s="1"/>
  <c r="O659" i="1"/>
  <c r="J659" i="1" s="1"/>
  <c r="O38" i="1"/>
  <c r="O350" i="1"/>
  <c r="J350" i="1" s="1"/>
  <c r="O455" i="1"/>
  <c r="J455" i="1" s="1"/>
  <c r="O690" i="1"/>
  <c r="O779" i="1"/>
  <c r="J779" i="1" s="1"/>
  <c r="O525" i="1"/>
  <c r="J525" i="1" s="1"/>
  <c r="O297" i="1"/>
  <c r="J297" i="1" s="1"/>
  <c r="O369" i="1"/>
  <c r="J369" i="1" s="1"/>
  <c r="O99" i="1"/>
  <c r="O456" i="1"/>
  <c r="J456" i="1" s="1"/>
  <c r="O451" i="1"/>
  <c r="O517" i="1"/>
  <c r="O606" i="1"/>
  <c r="J606" i="1" s="1"/>
  <c r="O401" i="1"/>
  <c r="J401" i="1" s="1"/>
  <c r="O396" i="1"/>
  <c r="J396" i="1" s="1"/>
  <c r="O235" i="1"/>
  <c r="O540" i="1"/>
  <c r="J540" i="1" s="1"/>
  <c r="O380" i="1"/>
  <c r="J380" i="1" s="1"/>
  <c r="O528" i="1"/>
  <c r="O361" i="1"/>
  <c r="J361" i="1" s="1"/>
  <c r="O638" i="1"/>
  <c r="J638" i="1" s="1"/>
  <c r="O558" i="1"/>
  <c r="J558" i="1" s="1"/>
  <c r="O658" i="1"/>
  <c r="J658" i="1" s="1"/>
  <c r="O273" i="1"/>
  <c r="O399" i="1"/>
  <c r="J399" i="1" s="1"/>
  <c r="O131" i="1"/>
  <c r="J131" i="1" s="1"/>
  <c r="O440" i="1"/>
  <c r="J440" i="1" s="1"/>
  <c r="O254" i="1"/>
  <c r="O363" i="1"/>
  <c r="J363" i="1" s="1"/>
  <c r="O555" i="1"/>
  <c r="J555" i="1" s="1"/>
  <c r="O381" i="1"/>
  <c r="O786" i="1"/>
  <c r="O736" i="1"/>
  <c r="J736" i="1" s="1"/>
  <c r="O794" i="1"/>
  <c r="O20" i="1"/>
  <c r="J20" i="1" s="1"/>
  <c r="O37" i="1"/>
  <c r="J37" i="1" s="1"/>
  <c r="O633" i="1"/>
  <c r="J633" i="1" s="1"/>
  <c r="O502" i="1"/>
  <c r="O737" i="1"/>
  <c r="J737" i="1" s="1"/>
  <c r="O184" i="1"/>
  <c r="J184" i="1" s="1"/>
  <c r="O310" i="1"/>
  <c r="J310" i="1" s="1"/>
  <c r="O393" i="1"/>
  <c r="O724" i="1"/>
  <c r="J724" i="1" s="1"/>
  <c r="O461" i="1"/>
  <c r="O123" i="1"/>
  <c r="J123" i="1" s="1"/>
  <c r="O471" i="1"/>
  <c r="J471" i="1" s="1"/>
  <c r="O513" i="1"/>
  <c r="O49" i="1"/>
  <c r="J49" i="1" s="1"/>
  <c r="O54" i="1"/>
  <c r="J54" i="1" s="1"/>
  <c r="O128" i="1"/>
  <c r="J128" i="1" s="1"/>
  <c r="O411" i="1"/>
  <c r="J411" i="1" s="1"/>
  <c r="O97" i="1"/>
  <c r="J97" i="1" s="1"/>
  <c r="O72" i="1"/>
  <c r="J72" i="1" s="1"/>
  <c r="O130" i="1"/>
  <c r="J130" i="1" s="1"/>
  <c r="O230" i="1"/>
  <c r="O149" i="1"/>
  <c r="O89" i="1"/>
  <c r="J89" i="1" s="1"/>
  <c r="O122" i="1"/>
  <c r="J122" i="1" s="1"/>
  <c r="O317" i="1"/>
  <c r="J317" i="1" s="1"/>
  <c r="O27" i="1"/>
  <c r="J27" i="1" s="1"/>
  <c r="O486" i="1"/>
  <c r="J486" i="1" s="1"/>
  <c r="O276" i="1"/>
  <c r="J276" i="1" s="1"/>
  <c r="O332" i="1"/>
  <c r="J332" i="1" s="1"/>
  <c r="O436" i="1"/>
  <c r="J436" i="1" s="1"/>
  <c r="O377" i="1"/>
  <c r="J377" i="1" s="1"/>
  <c r="O597" i="1"/>
  <c r="J597" i="1" s="1"/>
  <c r="O160" i="1"/>
  <c r="O195" i="1"/>
  <c r="J195" i="1" s="1"/>
  <c r="O154" i="1"/>
  <c r="J154" i="1" s="1"/>
  <c r="O599" i="1"/>
  <c r="J599" i="1" s="1"/>
  <c r="O275" i="1"/>
  <c r="O246" i="1"/>
  <c r="O189" i="1"/>
  <c r="O152" i="1"/>
  <c r="J152" i="1" s="1"/>
  <c r="O587" i="1"/>
  <c r="J587" i="1" s="1"/>
  <c r="O626" i="1"/>
  <c r="O449" i="1"/>
  <c r="O433" i="1"/>
  <c r="J433" i="1" s="1"/>
  <c r="O622" i="1"/>
  <c r="J622" i="1" s="1"/>
  <c r="O464" i="1"/>
  <c r="O362" i="1"/>
  <c r="J362" i="1" s="1"/>
  <c r="O253" i="1"/>
  <c r="O138" i="1"/>
  <c r="J138" i="1" s="1"/>
  <c r="O574" i="1"/>
  <c r="O147" i="1"/>
  <c r="J147" i="1" s="1"/>
  <c r="O177" i="1"/>
  <c r="J177" i="1" s="1"/>
  <c r="O394" i="1"/>
  <c r="J394" i="1" s="1"/>
  <c r="O33" i="1"/>
  <c r="O94" i="1"/>
  <c r="J94" i="1" s="1"/>
  <c r="O220" i="1"/>
  <c r="O546" i="1"/>
  <c r="O23" i="1"/>
  <c r="J23" i="1" s="1"/>
  <c r="O139" i="1"/>
  <c r="O81" i="1"/>
  <c r="O223" i="1"/>
  <c r="O466" i="1"/>
  <c r="J466" i="1" s="1"/>
  <c r="O288" i="1"/>
  <c r="J288" i="1" s="1"/>
  <c r="O98" i="1"/>
  <c r="J98" i="1" s="1"/>
  <c r="O283" i="1"/>
  <c r="O738" i="1"/>
  <c r="J738" i="1" s="1"/>
  <c r="O616" i="1"/>
  <c r="J616" i="1" s="1"/>
  <c r="O90" i="1"/>
  <c r="O507" i="1"/>
  <c r="J507" i="1" s="1"/>
  <c r="O232" i="1"/>
  <c r="J232" i="1" s="1"/>
  <c r="O671" i="1"/>
  <c r="J671" i="1" s="1"/>
  <c r="O731" i="1"/>
  <c r="O800" i="1"/>
  <c r="J800" i="1" s="1"/>
  <c r="O564" i="1"/>
  <c r="J564" i="1" s="1"/>
  <c r="O161" i="1"/>
  <c r="J161" i="1" s="1"/>
  <c r="O639" i="1"/>
  <c r="O373" i="1"/>
  <c r="J373" i="1" s="1"/>
  <c r="O188" i="1"/>
  <c r="J188" i="1" s="1"/>
  <c r="O263" i="1"/>
  <c r="O132" i="1"/>
  <c r="J132" i="1" s="1"/>
  <c r="O40" i="1"/>
  <c r="J40" i="1" s="1"/>
  <c r="O25" i="1"/>
  <c r="O641" i="1"/>
  <c r="J641" i="1" s="1"/>
  <c r="O475" i="1"/>
  <c r="J475" i="1" s="1"/>
  <c r="O408" i="1"/>
  <c r="O760" i="1"/>
  <c r="J760" i="1" s="1"/>
  <c r="O112" i="1"/>
  <c r="J112" i="1" s="1"/>
  <c r="O17" i="1"/>
  <c r="J17" i="1" s="1"/>
  <c r="O201" i="1"/>
  <c r="J201" i="1" s="1"/>
  <c r="O58" i="1"/>
  <c r="J58" i="1" s="1"/>
  <c r="O437" i="1"/>
  <c r="J437" i="1" s="1"/>
  <c r="K437" i="1" s="1"/>
  <c r="M437" i="1" s="1"/>
  <c r="O416" i="1"/>
  <c r="O407" i="1"/>
  <c r="O153" i="1"/>
  <c r="J153" i="1" s="1"/>
  <c r="O237" i="1"/>
  <c r="J237" i="1" s="1"/>
  <c r="O115" i="1"/>
  <c r="J115" i="1" s="1"/>
  <c r="O379" i="1"/>
  <c r="J379" i="1" s="1"/>
  <c r="O144" i="1"/>
  <c r="J144" i="1" s="1"/>
  <c r="O114" i="1"/>
  <c r="J114" i="1" s="1"/>
  <c r="O351" i="1"/>
  <c r="J351" i="1" s="1"/>
  <c r="O331" i="1"/>
  <c r="O605" i="1"/>
  <c r="O213" i="1"/>
  <c r="J213" i="1" s="1"/>
  <c r="O101" i="1"/>
  <c r="J101" i="1" s="1"/>
  <c r="O669" i="1"/>
  <c r="J669" i="1" s="1"/>
  <c r="O124" i="1"/>
  <c r="J124" i="1" s="1"/>
  <c r="O611" i="1"/>
  <c r="O236" i="1"/>
  <c r="J236" i="1" s="1"/>
  <c r="O536" i="1"/>
  <c r="J536" i="1" s="1"/>
  <c r="O212" i="1"/>
  <c r="J212" i="1" s="1"/>
  <c r="O272" i="1"/>
  <c r="J272" i="1" s="1"/>
  <c r="K272" i="1" s="1"/>
  <c r="M272" i="1" s="1"/>
  <c r="O52" i="1"/>
  <c r="O82" i="1"/>
  <c r="O127" i="1"/>
  <c r="J127" i="1" s="1"/>
  <c r="O178" i="1"/>
  <c r="J178" i="1" s="1"/>
  <c r="O192" i="1"/>
  <c r="O718" i="1"/>
  <c r="O795" i="1"/>
  <c r="J795" i="1" s="1"/>
  <c r="O503" i="1"/>
  <c r="J503" i="1" s="1"/>
  <c r="O207" i="1"/>
  <c r="J207" i="1" s="1"/>
  <c r="O35" i="1"/>
  <c r="O460" i="1"/>
  <c r="J460" i="1" s="1"/>
  <c r="O648" i="1"/>
  <c r="O519" i="1"/>
  <c r="J519" i="1" s="1"/>
  <c r="O504" i="1"/>
  <c r="J504" i="1" s="1"/>
  <c r="O301" i="1"/>
  <c r="J301" i="1" s="1"/>
  <c r="O180" i="1"/>
  <c r="O217" i="1"/>
  <c r="J217" i="1" s="1"/>
  <c r="O423" i="1"/>
  <c r="J423" i="1" s="1"/>
  <c r="O358" i="1"/>
  <c r="J358" i="1" s="1"/>
  <c r="O360" i="1"/>
  <c r="O680" i="1"/>
  <c r="O45" i="1"/>
  <c r="O210" i="1"/>
  <c r="J210" i="1" s="1"/>
  <c r="O457" i="1"/>
  <c r="J457" i="1" s="1"/>
  <c r="O324" i="1"/>
  <c r="J324" i="1" s="1"/>
  <c r="O573" i="1"/>
  <c r="J573" i="1" s="1"/>
  <c r="O308" i="1"/>
  <c r="J308" i="1" s="1"/>
  <c r="O511" i="1"/>
  <c r="J511" i="1" s="1"/>
  <c r="O551" i="1"/>
  <c r="J551" i="1" s="1"/>
  <c r="O516" i="1"/>
  <c r="O547" i="1"/>
  <c r="J547" i="1" s="1"/>
  <c r="O642" i="1"/>
  <c r="J642" i="1" s="1"/>
  <c r="O430" i="1"/>
  <c r="J430" i="1" s="1"/>
  <c r="O448" i="1"/>
  <c r="O314" i="1"/>
  <c r="O372" i="1"/>
  <c r="J372" i="1" s="1"/>
  <c r="O267" i="1"/>
  <c r="J267" i="1" s="1"/>
  <c r="O307" i="1"/>
  <c r="O625" i="1"/>
  <c r="J625" i="1" s="1"/>
  <c r="K625" i="1" s="1"/>
  <c r="O309" i="1"/>
  <c r="J309" i="1" s="1"/>
  <c r="O187" i="1"/>
  <c r="O43" i="1"/>
  <c r="J43" i="1" s="1"/>
  <c r="O204" i="1"/>
  <c r="J204" i="1" s="1"/>
  <c r="O487" i="1"/>
  <c r="J487" i="1" s="1"/>
  <c r="O512" i="1"/>
  <c r="O688" i="1"/>
  <c r="J688" i="1" s="1"/>
  <c r="O63" i="1"/>
  <c r="O801" i="1"/>
  <c r="O560" i="1"/>
  <c r="O229" i="1"/>
  <c r="O535" i="1"/>
  <c r="J535" i="1" s="1"/>
  <c r="O382" i="1"/>
  <c r="J382" i="1" s="1"/>
  <c r="O470" i="1"/>
  <c r="J470" i="1" s="1"/>
  <c r="O21" i="1"/>
  <c r="J21" i="1" s="1"/>
  <c r="O459" i="1"/>
  <c r="O685" i="1"/>
  <c r="O608" i="1"/>
  <c r="J608" i="1" s="1"/>
  <c r="O422" i="1"/>
  <c r="J422" i="1" s="1"/>
  <c r="O710" i="1"/>
  <c r="J710" i="1" s="1"/>
  <c r="O447" i="1"/>
  <c r="O701" i="1"/>
  <c r="O494" i="1"/>
  <c r="J494" i="1" s="1"/>
  <c r="O561" i="1"/>
  <c r="O745" i="1"/>
  <c r="J745" i="1" s="1"/>
  <c r="O376" i="1"/>
  <c r="O70" i="1"/>
  <c r="J70" i="1" s="1"/>
  <c r="O428" i="1"/>
  <c r="O247" i="1"/>
  <c r="J247" i="1" s="1"/>
  <c r="O443" i="1"/>
  <c r="J443" i="1" s="1"/>
  <c r="O326" i="1"/>
  <c r="J326" i="1" s="1"/>
  <c r="O485" i="1"/>
  <c r="O522" i="1"/>
  <c r="O383" i="1"/>
  <c r="J383" i="1" s="1"/>
  <c r="O61" i="1"/>
  <c r="J61" i="1" s="1"/>
  <c r="O628" i="1"/>
  <c r="O693" i="1"/>
  <c r="O689" i="1"/>
  <c r="J689" i="1" s="1"/>
  <c r="O119" i="1"/>
  <c r="J119" i="1" s="1"/>
  <c r="O32" i="1"/>
  <c r="O468" i="1"/>
  <c r="J468" i="1" s="1"/>
  <c r="O51" i="1"/>
  <c r="O553" i="1"/>
  <c r="J553" i="1" s="1"/>
  <c r="O95" i="1"/>
  <c r="J95" i="1" s="1"/>
  <c r="O46" i="1"/>
  <c r="J46" i="1" s="1"/>
  <c r="O306" i="1"/>
  <c r="O109" i="1"/>
  <c r="J109" i="1" s="1"/>
  <c r="O191" i="1"/>
  <c r="J191" i="1" s="1"/>
  <c r="O493" i="1"/>
  <c r="J493" i="1" s="1"/>
  <c r="O118" i="1"/>
  <c r="O335" i="1"/>
  <c r="O592" i="1"/>
  <c r="J592" i="1" s="1"/>
  <c r="O499" i="1"/>
  <c r="O206" i="1"/>
  <c r="J206" i="1" s="1"/>
  <c r="O158" i="1"/>
  <c r="O15" i="1"/>
  <c r="J15" i="1" s="1"/>
  <c r="O613" i="1"/>
  <c r="J613" i="1" s="1"/>
  <c r="O646" i="1"/>
  <c r="J646" i="1" s="1"/>
  <c r="O652" i="1"/>
  <c r="O233" i="1"/>
  <c r="O766" i="1"/>
  <c r="J766" i="1" s="1"/>
  <c r="O458" i="1"/>
  <c r="J458" i="1" s="1"/>
  <c r="O527" i="1"/>
  <c r="J527" i="1" s="1"/>
  <c r="O93" i="1"/>
  <c r="O337" i="1"/>
  <c r="J337" i="1" s="1"/>
  <c r="O150" i="1"/>
  <c r="J150" i="1" s="1"/>
  <c r="O137" i="1"/>
  <c r="J137" i="1" s="1"/>
  <c r="O270" i="1"/>
  <c r="O218" i="1"/>
  <c r="O327" i="1"/>
  <c r="J327" i="1" s="1"/>
  <c r="O271" i="1"/>
  <c r="O146" i="1"/>
  <c r="J146" i="1" s="1"/>
  <c r="O804" i="1"/>
  <c r="O141" i="1"/>
  <c r="J141" i="1" s="1"/>
  <c r="O359" i="1"/>
  <c r="O240" i="1"/>
  <c r="O348" i="1"/>
  <c r="J348" i="1" s="1"/>
  <c r="O419" i="1"/>
  <c r="O586" i="1"/>
  <c r="J586" i="1" s="1"/>
  <c r="O241" i="1"/>
  <c r="O390" i="1"/>
  <c r="O48" i="1"/>
  <c r="J48" i="1" s="1"/>
  <c r="O26" i="1"/>
  <c r="O501" i="1"/>
  <c r="J501" i="1" s="1"/>
  <c r="O244" i="1"/>
  <c r="O315" i="1"/>
  <c r="J315" i="1" s="1"/>
  <c r="O228" i="1"/>
  <c r="O349" i="1"/>
  <c r="J349" i="1" s="1"/>
  <c r="O251" i="1"/>
  <c r="J251" i="1" s="1"/>
  <c r="O171" i="1"/>
  <c r="J171" i="1" s="1"/>
  <c r="O42" i="1"/>
  <c r="O675" i="1"/>
  <c r="O581" i="1"/>
  <c r="O392" i="1"/>
  <c r="O406" i="1"/>
  <c r="O427" i="1"/>
  <c r="O673" i="1"/>
  <c r="J673" i="1" s="1"/>
  <c r="O572" i="1"/>
  <c r="J572" i="1" s="1"/>
  <c r="O772" i="1"/>
  <c r="J772" i="1" s="1"/>
  <c r="O534" i="1"/>
  <c r="O590" i="1"/>
  <c r="O344" i="1"/>
  <c r="J344" i="1" s="1"/>
  <c r="O159" i="1"/>
  <c r="J159" i="1" s="1"/>
  <c r="O481" i="1"/>
  <c r="J481" i="1" s="1"/>
  <c r="O257" i="1"/>
  <c r="O645" i="1"/>
  <c r="O140" i="1"/>
  <c r="J140" i="1" s="1"/>
  <c r="O106" i="1"/>
  <c r="O387" i="1"/>
  <c r="O167" i="1"/>
  <c r="J167" i="1" s="1"/>
  <c r="O539" i="1"/>
  <c r="O803" i="1"/>
  <c r="J803" i="1" s="1"/>
  <c r="O647" i="1"/>
  <c r="J647" i="1" s="1"/>
  <c r="O584" i="1"/>
  <c r="J584" i="1" s="1"/>
  <c r="O520" i="1"/>
  <c r="J520" i="1" s="1"/>
  <c r="O107" i="1"/>
  <c r="O751" i="1"/>
  <c r="J751" i="1" s="1"/>
  <c r="O730" i="1"/>
  <c r="J730" i="1" s="1"/>
  <c r="O287" i="1"/>
  <c r="J287" i="1" s="1"/>
  <c r="O714" i="1"/>
  <c r="O634" i="1"/>
  <c r="O505" i="1"/>
  <c r="J505" i="1" s="1"/>
  <c r="O749" i="1"/>
  <c r="J749" i="1" s="1"/>
  <c r="O698" i="1"/>
  <c r="O435" i="1"/>
  <c r="J435" i="1" s="1"/>
  <c r="O640" i="1"/>
  <c r="O726" i="1"/>
  <c r="J726" i="1" s="1"/>
  <c r="O725" i="1"/>
  <c r="J725" i="1" s="1"/>
  <c r="O666" i="1"/>
  <c r="J666" i="1" s="1"/>
  <c r="O64" i="1"/>
  <c r="O65" i="1"/>
  <c r="O68" i="1"/>
  <c r="J68" i="1" s="1"/>
  <c r="O295" i="1"/>
  <c r="J295" i="1" s="1"/>
  <c r="O162" i="1"/>
  <c r="O219" i="1"/>
  <c r="O304" i="1"/>
  <c r="J304" i="1" s="1"/>
  <c r="O476" i="1"/>
  <c r="O125" i="1"/>
  <c r="O554" i="1"/>
  <c r="J554" i="1" s="1"/>
  <c r="O313" i="1"/>
  <c r="O170" i="1"/>
  <c r="J170" i="1" s="1"/>
  <c r="O117" i="1"/>
  <c r="J117" i="1" s="1"/>
  <c r="O654" i="1"/>
  <c r="O588" i="1"/>
  <c r="J588" i="1" s="1"/>
  <c r="O727" i="1"/>
  <c r="J727" i="1" s="1"/>
  <c r="O785" i="1"/>
  <c r="O450" i="1"/>
  <c r="O713" i="1"/>
  <c r="J713" i="1" s="1"/>
  <c r="O705" i="1"/>
  <c r="O260" i="1"/>
  <c r="J260" i="1" s="1"/>
  <c r="O767" i="1"/>
  <c r="O518" i="1"/>
  <c r="J518" i="1" s="1"/>
  <c r="O762" i="1"/>
  <c r="J762" i="1" s="1"/>
  <c r="O747" i="1"/>
  <c r="O617" i="1"/>
  <c r="J617" i="1" s="1"/>
  <c r="O259" i="1"/>
  <c r="J259" i="1" s="1"/>
  <c r="O620" i="1"/>
  <c r="J620" i="1" s="1"/>
  <c r="O541" i="1"/>
  <c r="O488" i="1"/>
  <c r="O239" i="1"/>
  <c r="O439" i="1"/>
  <c r="O542" i="1"/>
  <c r="J542" i="1" s="1"/>
  <c r="O810" i="1"/>
  <c r="O543" i="1"/>
  <c r="J543" i="1" s="1"/>
  <c r="O809" i="1"/>
  <c r="O509" i="1"/>
  <c r="J509" i="1" s="1"/>
  <c r="O14" i="1"/>
  <c r="J14" i="1" s="1"/>
  <c r="O303" i="1"/>
  <c r="J303" i="1" s="1"/>
  <c r="O677" i="1"/>
  <c r="O293" i="1"/>
  <c r="J293" i="1" s="1"/>
  <c r="O793" i="1"/>
  <c r="J793" i="1" s="1"/>
  <c r="O735" i="1"/>
  <c r="O410" i="1"/>
  <c r="O266" i="1"/>
  <c r="J266" i="1" s="1"/>
  <c r="O621" i="1"/>
  <c r="O550" i="1"/>
  <c r="J550" i="1" s="1"/>
  <c r="O623" i="1"/>
  <c r="O733" i="1"/>
  <c r="J733" i="1" s="1"/>
  <c r="O403" i="1"/>
  <c r="O490" i="1"/>
  <c r="J490" i="1" s="1"/>
  <c r="O12" i="1"/>
  <c r="O245" i="1"/>
  <c r="O108" i="1"/>
  <c r="O797" i="1"/>
  <c r="O696" i="1"/>
  <c r="O420" i="1"/>
  <c r="J420" i="1" s="1"/>
  <c r="O323" i="1"/>
  <c r="O238" i="1"/>
  <c r="J238" i="1" s="1"/>
  <c r="O395" i="1"/>
  <c r="O719" i="1"/>
  <c r="O773" i="1"/>
  <c r="O808" i="1"/>
  <c r="J808" i="1" s="1"/>
  <c r="O805" i="1"/>
  <c r="J805" i="1" s="1"/>
  <c r="O742" i="1"/>
  <c r="O806" i="1"/>
  <c r="O265" i="1"/>
  <c r="J265" i="1" s="1"/>
  <c r="O549" i="1"/>
  <c r="O444" i="1"/>
  <c r="J444" i="1" s="1"/>
  <c r="O413" i="1"/>
  <c r="J413" i="1" s="1"/>
  <c r="O91" i="1"/>
  <c r="O653" i="1"/>
  <c r="J653" i="1" s="1"/>
  <c r="O479" i="1"/>
  <c r="J479" i="1" s="1"/>
  <c r="O249" i="1"/>
  <c r="O371" i="1"/>
  <c r="J371" i="1" s="1"/>
  <c r="O630" i="1"/>
  <c r="J630" i="1" s="1"/>
  <c r="O743" i="1"/>
  <c r="J743" i="1" s="1"/>
  <c r="O533" i="1"/>
  <c r="J533" i="1" s="1"/>
  <c r="O370" i="1"/>
  <c r="O472" i="1"/>
  <c r="J472" i="1" s="1"/>
  <c r="O506" i="1"/>
  <c r="J506" i="1" s="1"/>
  <c r="O214" i="1"/>
  <c r="J214" i="1" s="1"/>
  <c r="O711" i="1"/>
  <c r="J711" i="1" s="1"/>
  <c r="O741" i="1"/>
  <c r="O790" i="1"/>
  <c r="J790" i="1" s="1"/>
  <c r="O469" i="1"/>
  <c r="J469" i="1" s="1"/>
  <c r="O258" i="1"/>
  <c r="J258" i="1" s="1"/>
  <c r="O294" i="1"/>
  <c r="O445" i="1"/>
  <c r="O567" i="1"/>
  <c r="J567" i="1" s="1"/>
  <c r="O299" i="1"/>
  <c r="J299" i="1" s="1"/>
  <c r="O292" i="1"/>
  <c r="O465" i="1"/>
  <c r="J465" i="1" s="1"/>
  <c r="O609" i="1"/>
  <c r="O791" i="1"/>
  <c r="J791" i="1" s="1"/>
  <c r="O661" i="1"/>
  <c r="J661" i="1" s="1"/>
  <c r="O563" i="1"/>
  <c r="J563" i="1" s="1"/>
  <c r="O426" i="1"/>
  <c r="O649" i="1"/>
  <c r="O612" i="1"/>
  <c r="J612" i="1" s="1"/>
  <c r="O799" i="1"/>
  <c r="J799" i="1" s="1"/>
  <c r="O798" i="1"/>
  <c r="J798" i="1" s="1"/>
  <c r="O723" i="1"/>
  <c r="O721" i="1"/>
  <c r="J721" i="1" s="1"/>
  <c r="O687" i="1"/>
  <c r="O763" i="1"/>
  <c r="O778" i="1"/>
  <c r="J778" i="1" s="1"/>
  <c r="O643" i="1"/>
  <c r="O781" i="1"/>
  <c r="J781" i="1" s="1"/>
  <c r="O787" i="1"/>
  <c r="J787" i="1" s="1"/>
  <c r="O34" i="1"/>
  <c r="J34" i="1" s="1"/>
  <c r="O365" i="1"/>
  <c r="J365" i="1" s="1"/>
  <c r="O67" i="1"/>
  <c r="J67" i="1" s="1"/>
  <c r="O78" i="1"/>
  <c r="J78" i="1" s="1"/>
  <c r="O655" i="1"/>
  <c r="J655" i="1" s="1"/>
  <c r="O289" i="1"/>
  <c r="O333" i="1"/>
  <c r="J333" i="1" s="1"/>
  <c r="O562" i="1"/>
  <c r="J562" i="1" s="1"/>
  <c r="O22" i="1"/>
  <c r="O41" i="1"/>
  <c r="J41" i="1" s="1"/>
  <c r="O480" i="1"/>
  <c r="J480" i="1" s="1"/>
  <c r="O676" i="1"/>
  <c r="O783" i="1"/>
  <c r="J783" i="1" s="1"/>
  <c r="O802" i="1"/>
  <c r="O729" i="1"/>
  <c r="J729" i="1" s="1"/>
  <c r="O305" i="1"/>
  <c r="J305" i="1" s="1"/>
  <c r="O50" i="1"/>
  <c r="O136" i="1"/>
  <c r="J136" i="1" s="1"/>
  <c r="O807" i="1"/>
  <c r="O595" i="1"/>
  <c r="J595" i="1" s="1"/>
  <c r="O576" i="1"/>
  <c r="O169" i="1"/>
  <c r="J169" i="1" s="1"/>
  <c r="O754" i="1"/>
  <c r="J754" i="1" s="1"/>
  <c r="O788" i="1"/>
  <c r="O559" i="1"/>
  <c r="O600" i="1"/>
  <c r="J600" i="1" s="1"/>
  <c r="O375" i="1"/>
  <c r="J375" i="1" s="1"/>
  <c r="O750" i="1"/>
  <c r="O665" i="1"/>
  <c r="O508" i="1"/>
  <c r="J508" i="1" s="1"/>
  <c r="O87" i="1"/>
  <c r="O252" i="1"/>
  <c r="J252" i="1" s="1"/>
  <c r="O704" i="1"/>
  <c r="O284" i="1"/>
  <c r="J284" i="1" s="1"/>
  <c r="O644" i="1"/>
  <c r="J644" i="1" s="1"/>
  <c r="O364" i="1"/>
  <c r="J364" i="1" s="1"/>
  <c r="O627" i="1"/>
  <c r="O19" i="1"/>
  <c r="J19" i="1" s="1"/>
  <c r="O74" i="1"/>
  <c r="J74" i="1" s="1"/>
  <c r="O876" i="1"/>
  <c r="J876" i="1" s="1"/>
  <c r="O148" i="1"/>
  <c r="O103" i="1"/>
  <c r="O694" i="1"/>
  <c r="J694" i="1" s="1"/>
  <c r="O203" i="1"/>
  <c r="J203" i="1" s="1"/>
  <c r="O193" i="1"/>
  <c r="J193" i="1" s="1"/>
  <c r="O256" i="1"/>
  <c r="O243" i="1"/>
  <c r="J243" i="1" s="1"/>
  <c r="O155" i="1"/>
  <c r="O478" i="1"/>
  <c r="J478" i="1" s="1"/>
  <c r="O454" i="1"/>
  <c r="J454" i="1" s="1"/>
  <c r="O524" i="1"/>
  <c r="J524" i="1" s="1"/>
  <c r="O557" i="1"/>
  <c r="J557" i="1" s="1"/>
  <c r="O85" i="1"/>
  <c r="J85" i="1" s="1"/>
  <c r="O222" i="1"/>
  <c r="J222" i="1" s="1"/>
  <c r="O145" i="1"/>
  <c r="O474" i="1"/>
  <c r="J474" i="1" s="1"/>
  <c r="O134" i="1"/>
  <c r="O262" i="1"/>
  <c r="J262" i="1" s="1"/>
  <c r="O56" i="1"/>
  <c r="J56" i="1" s="1"/>
  <c r="O686" i="1"/>
  <c r="J686" i="1" s="1"/>
  <c r="O477" i="1"/>
  <c r="J477" i="1" s="1"/>
  <c r="O570" i="1"/>
  <c r="O278" i="1"/>
  <c r="J278" i="1" s="1"/>
  <c r="O199" i="1"/>
  <c r="O221" i="1"/>
  <c r="J221" i="1" s="1"/>
  <c r="O168" i="1"/>
  <c r="J168" i="1" s="1"/>
  <c r="O366" i="1"/>
  <c r="J366" i="1" s="1"/>
  <c r="O632" i="1"/>
  <c r="O651" i="1"/>
  <c r="J651" i="1" s="1"/>
  <c r="O538" i="1"/>
  <c r="J538" i="1" s="1"/>
  <c r="O11" i="1"/>
  <c r="J11" i="1" s="1"/>
  <c r="O578" i="1"/>
  <c r="J578" i="1" s="1"/>
  <c r="O296" i="1"/>
  <c r="J296" i="1" s="1"/>
  <c r="O55" i="1"/>
  <c r="J55" i="1" s="1"/>
  <c r="O345" i="1"/>
  <c r="O354" i="1"/>
  <c r="J354" i="1" s="1"/>
  <c r="O13" i="1"/>
  <c r="J775" i="1"/>
  <c r="O357" i="1"/>
  <c r="J357" i="1" s="1"/>
  <c r="O498" i="1"/>
  <c r="J498" i="1" s="1"/>
  <c r="O339" i="1"/>
  <c r="J339" i="1" s="1"/>
  <c r="O190" i="1"/>
  <c r="J190" i="1" s="1"/>
  <c r="O105" i="1"/>
  <c r="O18" i="1"/>
  <c r="J18" i="1" s="1"/>
  <c r="O255" i="1"/>
  <c r="J255" i="1" s="1"/>
  <c r="O279" i="1"/>
  <c r="J279" i="1" s="1"/>
  <c r="O175" i="1"/>
  <c r="O664" i="1"/>
  <c r="J664" i="1" s="1"/>
  <c r="O491" i="1"/>
  <c r="J491" i="1" s="1"/>
  <c r="O321" i="1"/>
  <c r="J321" i="1" s="1"/>
  <c r="O521" i="1"/>
  <c r="J521" i="1" s="1"/>
  <c r="O165" i="1"/>
  <c r="J165" i="1" s="1"/>
  <c r="O164" i="1"/>
  <c r="O157" i="1"/>
  <c r="J157" i="1" s="1"/>
  <c r="O631" i="1"/>
  <c r="J631" i="1" s="1"/>
  <c r="O325" i="1"/>
  <c r="O496" i="1"/>
  <c r="J496" i="1" s="1"/>
  <c r="O113" i="1"/>
  <c r="J113" i="1" s="1"/>
  <c r="O320" i="1"/>
  <c r="O532" i="1"/>
  <c r="O224" i="1"/>
  <c r="J224" i="1" s="1"/>
  <c r="O129" i="1"/>
  <c r="J129" i="1" s="1"/>
  <c r="O343" i="1"/>
  <c r="O434" i="1"/>
  <c r="J434" i="1" s="1"/>
  <c r="O290" i="1"/>
  <c r="O28" i="1"/>
  <c r="O173" i="1"/>
  <c r="O226" i="1"/>
  <c r="O298" i="1"/>
  <c r="J298" i="1" s="1"/>
  <c r="C8" i="2" l="1"/>
  <c r="C17" i="2" s="1"/>
  <c r="M625" i="1"/>
  <c r="N625" i="1" s="1"/>
  <c r="L697" i="1"/>
  <c r="M697" i="1"/>
  <c r="N697" i="1" s="1"/>
  <c r="J226" i="1"/>
  <c r="K226" i="1" s="1"/>
  <c r="M226" i="1" s="1"/>
  <c r="J532" i="1"/>
  <c r="K532" i="1" s="1"/>
  <c r="J148" i="1"/>
  <c r="K148" i="1" s="1"/>
  <c r="M148" i="1" s="1"/>
  <c r="J665" i="1"/>
  <c r="K665" i="1" s="1"/>
  <c r="L665" i="1" s="1"/>
  <c r="J807" i="1"/>
  <c r="K807" i="1" s="1"/>
  <c r="J22" i="1"/>
  <c r="K22" i="1" s="1"/>
  <c r="M22" i="1" s="1"/>
  <c r="J763" i="1"/>
  <c r="K763" i="1" s="1"/>
  <c r="J723" i="1"/>
  <c r="K723" i="1" s="1"/>
  <c r="M723" i="1" s="1"/>
  <c r="J292" i="1"/>
  <c r="K292" i="1" s="1"/>
  <c r="J370" i="1"/>
  <c r="K370" i="1" s="1"/>
  <c r="J806" i="1"/>
  <c r="K806" i="1" s="1"/>
  <c r="L806" i="1" s="1"/>
  <c r="J323" i="1"/>
  <c r="K323" i="1" s="1"/>
  <c r="J108" i="1"/>
  <c r="K108" i="1" s="1"/>
  <c r="L108" i="1" s="1"/>
  <c r="J623" i="1"/>
  <c r="K623" i="1" s="1"/>
  <c r="J410" i="1"/>
  <c r="K410" i="1" s="1"/>
  <c r="M410" i="1" s="1"/>
  <c r="J810" i="1"/>
  <c r="K810" i="1" s="1"/>
  <c r="J488" i="1"/>
  <c r="K488" i="1" s="1"/>
  <c r="M488" i="1" s="1"/>
  <c r="J450" i="1"/>
  <c r="K450" i="1" s="1"/>
  <c r="L450" i="1" s="1"/>
  <c r="J125" i="1"/>
  <c r="K125" i="1" s="1"/>
  <c r="J219" i="1"/>
  <c r="K219" i="1" s="1"/>
  <c r="M219" i="1" s="1"/>
  <c r="J698" i="1"/>
  <c r="K698" i="1" s="1"/>
  <c r="L698" i="1" s="1"/>
  <c r="J634" i="1"/>
  <c r="K634" i="1" s="1"/>
  <c r="M634" i="1" s="1"/>
  <c r="J387" i="1"/>
  <c r="K387" i="1" s="1"/>
  <c r="J645" i="1"/>
  <c r="K645" i="1" s="1"/>
  <c r="L645" i="1" s="1"/>
  <c r="J406" i="1"/>
  <c r="K406" i="1" s="1"/>
  <c r="J581" i="1"/>
  <c r="K581" i="1" s="1"/>
  <c r="M581" i="1" s="1"/>
  <c r="J675" i="1"/>
  <c r="K675" i="1" s="1"/>
  <c r="J244" i="1"/>
  <c r="K244" i="1" s="1"/>
  <c r="M244" i="1" s="1"/>
  <c r="J390" i="1"/>
  <c r="K390" i="1" s="1"/>
  <c r="M390" i="1" s="1"/>
  <c r="J218" i="1"/>
  <c r="K218" i="1" s="1"/>
  <c r="J233" i="1"/>
  <c r="K233" i="1" s="1"/>
  <c r="J158" i="1"/>
  <c r="K158" i="1" s="1"/>
  <c r="L158" i="1" s="1"/>
  <c r="J335" i="1"/>
  <c r="K335" i="1" s="1"/>
  <c r="M335" i="1" s="1"/>
  <c r="J32" i="1"/>
  <c r="K32" i="1" s="1"/>
  <c r="M32" i="1" s="1"/>
  <c r="J693" i="1"/>
  <c r="K693" i="1" s="1"/>
  <c r="L693" i="1" s="1"/>
  <c r="J376" i="1"/>
  <c r="K376" i="1" s="1"/>
  <c r="L376" i="1" s="1"/>
  <c r="J701" i="1"/>
  <c r="K701" i="1" s="1"/>
  <c r="J229" i="1"/>
  <c r="K229" i="1" s="1"/>
  <c r="M229" i="1" s="1"/>
  <c r="J63" i="1"/>
  <c r="K63" i="1" s="1"/>
  <c r="L63" i="1" s="1"/>
  <c r="J680" i="1"/>
  <c r="K680" i="1" s="1"/>
  <c r="M680" i="1" s="1"/>
  <c r="J35" i="1"/>
  <c r="K35" i="1" s="1"/>
  <c r="J718" i="1"/>
  <c r="K718" i="1" s="1"/>
  <c r="M718" i="1" s="1"/>
  <c r="J639" i="1"/>
  <c r="K639" i="1" s="1"/>
  <c r="J731" i="1"/>
  <c r="K731" i="1" s="1"/>
  <c r="J81" i="1"/>
  <c r="K81" i="1" s="1"/>
  <c r="J220" i="1"/>
  <c r="K220" i="1" s="1"/>
  <c r="M220" i="1" s="1"/>
  <c r="J275" i="1"/>
  <c r="K275" i="1" s="1"/>
  <c r="M275" i="1" s="1"/>
  <c r="J160" i="1"/>
  <c r="K160" i="1" s="1"/>
  <c r="J230" i="1"/>
  <c r="K230" i="1" s="1"/>
  <c r="M230" i="1" s="1"/>
  <c r="J381" i="1"/>
  <c r="K381" i="1" s="1"/>
  <c r="M381" i="1" s="1"/>
  <c r="J528" i="1"/>
  <c r="K528" i="1" s="1"/>
  <c r="J517" i="1"/>
  <c r="K517" i="1" s="1"/>
  <c r="M517" i="1" s="1"/>
  <c r="J38" i="1"/>
  <c r="K38" i="1" s="1"/>
  <c r="L38" i="1" s="1"/>
  <c r="J598" i="1"/>
  <c r="K598" i="1" s="1"/>
  <c r="J473" i="1"/>
  <c r="K473" i="1" s="1"/>
  <c r="L473" i="1" s="1"/>
  <c r="J424" i="1"/>
  <c r="K424" i="1" s="1"/>
  <c r="J530" i="1"/>
  <c r="K530" i="1" s="1"/>
  <c r="M530" i="1" s="1"/>
  <c r="J764" i="1"/>
  <c r="K764" i="1" s="1"/>
  <c r="L764" i="1" s="1"/>
  <c r="J421" i="1"/>
  <c r="K421" i="1" s="1"/>
  <c r="M421" i="1" s="1"/>
  <c r="J569" i="1"/>
  <c r="K569" i="1" s="1"/>
  <c r="M569" i="1" s="1"/>
  <c r="J667" i="1"/>
  <c r="K667" i="1" s="1"/>
  <c r="M667" i="1" s="1"/>
  <c r="J352" i="1"/>
  <c r="K352" i="1" s="1"/>
  <c r="J663" i="1"/>
  <c r="K663" i="1" s="1"/>
  <c r="L663" i="1" s="1"/>
  <c r="J300" i="1"/>
  <c r="K300" i="1" s="1"/>
  <c r="J682" i="1"/>
  <c r="K682" i="1" s="1"/>
  <c r="J264" i="1"/>
  <c r="K264" i="1" s="1"/>
  <c r="J142" i="1"/>
  <c r="K142" i="1" s="1"/>
  <c r="J355" i="1"/>
  <c r="K355" i="1" s="1"/>
  <c r="M355" i="1" s="1"/>
  <c r="J768" i="1"/>
  <c r="K768" i="1" s="1"/>
  <c r="J734" i="1"/>
  <c r="K734" i="1" s="1"/>
  <c r="L734" i="1" s="1"/>
  <c r="J813" i="1"/>
  <c r="K813" i="1" s="1"/>
  <c r="J829" i="1"/>
  <c r="K829" i="1" s="1"/>
  <c r="J173" i="1"/>
  <c r="K173" i="1" s="1"/>
  <c r="J290" i="1"/>
  <c r="K290" i="1" s="1"/>
  <c r="J343" i="1"/>
  <c r="K343" i="1" s="1"/>
  <c r="M343" i="1" s="1"/>
  <c r="J325" i="1"/>
  <c r="K325" i="1" s="1"/>
  <c r="J13" i="1"/>
  <c r="K13" i="1" s="1"/>
  <c r="M13" i="1" s="1"/>
  <c r="J570" i="1"/>
  <c r="K570" i="1" s="1"/>
  <c r="M570" i="1" s="1"/>
  <c r="J145" i="1"/>
  <c r="K145" i="1" s="1"/>
  <c r="J155" i="1"/>
  <c r="K155" i="1" s="1"/>
  <c r="M155" i="1" s="1"/>
  <c r="J529" i="1"/>
  <c r="K529" i="1" s="1"/>
  <c r="L529" i="1" s="1"/>
  <c r="J627" i="1"/>
  <c r="K627" i="1" s="1"/>
  <c r="L627" i="1" s="1"/>
  <c r="J750" i="1"/>
  <c r="K750" i="1" s="1"/>
  <c r="J559" i="1"/>
  <c r="K559" i="1" s="1"/>
  <c r="M559" i="1" s="1"/>
  <c r="J802" i="1"/>
  <c r="K802" i="1" s="1"/>
  <c r="L802" i="1" s="1"/>
  <c r="J289" i="1"/>
  <c r="K289" i="1" s="1"/>
  <c r="J649" i="1"/>
  <c r="K649" i="1" s="1"/>
  <c r="M649" i="1" s="1"/>
  <c r="J445" i="1"/>
  <c r="K445" i="1" s="1"/>
  <c r="L445" i="1" s="1"/>
  <c r="J741" i="1"/>
  <c r="K741" i="1" s="1"/>
  <c r="J249" i="1"/>
  <c r="K249" i="1" s="1"/>
  <c r="L249" i="1" s="1"/>
  <c r="J91" i="1"/>
  <c r="K91" i="1" s="1"/>
  <c r="J742" i="1"/>
  <c r="K742" i="1" s="1"/>
  <c r="M742" i="1" s="1"/>
  <c r="J773" i="1"/>
  <c r="K773" i="1" s="1"/>
  <c r="J245" i="1"/>
  <c r="K245" i="1" s="1"/>
  <c r="M245" i="1" s="1"/>
  <c r="J735" i="1"/>
  <c r="K735" i="1" s="1"/>
  <c r="M735" i="1" s="1"/>
  <c r="J677" i="1"/>
  <c r="K677" i="1" s="1"/>
  <c r="L677" i="1" s="1"/>
  <c r="J541" i="1"/>
  <c r="K541" i="1" s="1"/>
  <c r="M541" i="1" s="1"/>
  <c r="J747" i="1"/>
  <c r="K747" i="1" s="1"/>
  <c r="J785" i="1"/>
  <c r="K785" i="1" s="1"/>
  <c r="M785" i="1" s="1"/>
  <c r="J162" i="1"/>
  <c r="K162" i="1" s="1"/>
  <c r="M162" i="1" s="1"/>
  <c r="J65" i="1"/>
  <c r="K65" i="1" s="1"/>
  <c r="J714" i="1"/>
  <c r="K714" i="1" s="1"/>
  <c r="M714" i="1" s="1"/>
  <c r="J107" i="1"/>
  <c r="K107" i="1" s="1"/>
  <c r="J257" i="1"/>
  <c r="K257" i="1" s="1"/>
  <c r="M257" i="1" s="1"/>
  <c r="J590" i="1"/>
  <c r="K590" i="1" s="1"/>
  <c r="L590" i="1" s="1"/>
  <c r="J42" i="1"/>
  <c r="K42" i="1" s="1"/>
  <c r="J241" i="1"/>
  <c r="K241" i="1" s="1"/>
  <c r="M241" i="1" s="1"/>
  <c r="J240" i="1"/>
  <c r="K240" i="1" s="1"/>
  <c r="J270" i="1"/>
  <c r="K270" i="1" s="1"/>
  <c r="M270" i="1" s="1"/>
  <c r="J652" i="1"/>
  <c r="K652" i="1" s="1"/>
  <c r="M652" i="1" s="1"/>
  <c r="J118" i="1"/>
  <c r="K118" i="1" s="1"/>
  <c r="M118" i="1" s="1"/>
  <c r="J628" i="1"/>
  <c r="K628" i="1" s="1"/>
  <c r="M628" i="1" s="1"/>
  <c r="J522" i="1"/>
  <c r="K522" i="1" s="1"/>
  <c r="J447" i="1"/>
  <c r="K447" i="1" s="1"/>
  <c r="M447" i="1" s="1"/>
  <c r="J685" i="1"/>
  <c r="K685" i="1" s="1"/>
  <c r="L685" i="1" s="1"/>
  <c r="J512" i="1"/>
  <c r="K512" i="1" s="1"/>
  <c r="J360" i="1"/>
  <c r="K360" i="1" s="1"/>
  <c r="J180" i="1"/>
  <c r="K180" i="1" s="1"/>
  <c r="J192" i="1"/>
  <c r="K192" i="1" s="1"/>
  <c r="J82" i="1"/>
  <c r="K82" i="1" s="1"/>
  <c r="M82" i="1" s="1"/>
  <c r="J611" i="1"/>
  <c r="K611" i="1" s="1"/>
  <c r="J605" i="1"/>
  <c r="K605" i="1" s="1"/>
  <c r="J139" i="1"/>
  <c r="K139" i="1" s="1"/>
  <c r="J253" i="1"/>
  <c r="K253" i="1" s="1"/>
  <c r="L253" i="1" s="1"/>
  <c r="J461" i="1"/>
  <c r="K461" i="1" s="1"/>
  <c r="M461" i="1" s="1"/>
  <c r="J794" i="1"/>
  <c r="K794" i="1" s="1"/>
  <c r="J451" i="1"/>
  <c r="K451" i="1" s="1"/>
  <c r="L451" i="1" s="1"/>
  <c r="J690" i="1"/>
  <c r="K690" i="1" s="1"/>
  <c r="M690" i="1" s="1"/>
  <c r="J282" i="1"/>
  <c r="K282" i="1" s="1"/>
  <c r="L282" i="1" s="1"/>
  <c r="J712" i="1"/>
  <c r="K712" i="1" s="1"/>
  <c r="L712" i="1" s="1"/>
  <c r="J234" i="1"/>
  <c r="K234" i="1" s="1"/>
  <c r="J71" i="1"/>
  <c r="K71" i="1" s="1"/>
  <c r="M71" i="1" s="1"/>
  <c r="J172" i="1"/>
  <c r="K172" i="1" s="1"/>
  <c r="M172" i="1" s="1"/>
  <c r="J318" i="1"/>
  <c r="K318" i="1" s="1"/>
  <c r="M318" i="1" s="1"/>
  <c r="J24" i="1"/>
  <c r="K24" i="1" s="1"/>
  <c r="J716" i="1"/>
  <c r="K716" i="1" s="1"/>
  <c r="L716" i="1" s="1"/>
  <c r="J66" i="1"/>
  <c r="K66" i="1" s="1"/>
  <c r="L66" i="1" s="1"/>
  <c r="J31" i="1"/>
  <c r="K31" i="1" s="1"/>
  <c r="J182" i="1"/>
  <c r="K182" i="1" s="1"/>
  <c r="M182" i="1" s="1"/>
  <c r="J250" i="1"/>
  <c r="K250" i="1" s="1"/>
  <c r="J156" i="1"/>
  <c r="K156" i="1" s="1"/>
  <c r="J9" i="1"/>
  <c r="K9" i="1" s="1"/>
  <c r="M9" i="1" s="1"/>
  <c r="J4" i="1"/>
  <c r="K4" i="1" s="1"/>
  <c r="M4" i="1" s="1"/>
  <c r="J826" i="1"/>
  <c r="K826" i="1" s="1"/>
  <c r="J830" i="1"/>
  <c r="K830" i="1" s="1"/>
  <c r="L830" i="1" s="1"/>
  <c r="J834" i="1"/>
  <c r="K834" i="1" s="1"/>
  <c r="M834" i="1" s="1"/>
  <c r="J838" i="1"/>
  <c r="K838" i="1" s="1"/>
  <c r="M838" i="1" s="1"/>
  <c r="J845" i="1"/>
  <c r="K845" i="1" s="1"/>
  <c r="L845" i="1" s="1"/>
  <c r="J849" i="1"/>
  <c r="K849" i="1" s="1"/>
  <c r="J857" i="1"/>
  <c r="K857" i="1" s="1"/>
  <c r="J869" i="1"/>
  <c r="K869" i="1" s="1"/>
  <c r="M869" i="1" s="1"/>
  <c r="J796" i="1"/>
  <c r="K796" i="1" s="1"/>
  <c r="L796" i="1" s="1"/>
  <c r="J418" i="1"/>
  <c r="K418" i="1" s="1"/>
  <c r="J248" i="1"/>
  <c r="K248" i="1" s="1"/>
  <c r="M248" i="1" s="1"/>
  <c r="J164" i="1"/>
  <c r="K164" i="1" s="1"/>
  <c r="M164" i="1" s="1"/>
  <c r="J28" i="1"/>
  <c r="K28" i="1" s="1"/>
  <c r="M28" i="1" s="1"/>
  <c r="J320" i="1"/>
  <c r="K320" i="1" s="1"/>
  <c r="M320" i="1" s="1"/>
  <c r="J175" i="1"/>
  <c r="K175" i="1" s="1"/>
  <c r="M175" i="1" s="1"/>
  <c r="J704" i="1"/>
  <c r="K704" i="1" s="1"/>
  <c r="J87" i="1"/>
  <c r="K87" i="1" s="1"/>
  <c r="J788" i="1"/>
  <c r="K788" i="1" s="1"/>
  <c r="J576" i="1"/>
  <c r="K576" i="1" s="1"/>
  <c r="J50" i="1"/>
  <c r="K50" i="1" s="1"/>
  <c r="J676" i="1"/>
  <c r="K676" i="1" s="1"/>
  <c r="J643" i="1"/>
  <c r="K643" i="1" s="1"/>
  <c r="J687" i="1"/>
  <c r="K687" i="1" s="1"/>
  <c r="J426" i="1"/>
  <c r="K426" i="1" s="1"/>
  <c r="J609" i="1"/>
  <c r="K609" i="1" s="1"/>
  <c r="J294" i="1"/>
  <c r="K294" i="1" s="1"/>
  <c r="L294" i="1" s="1"/>
  <c r="J549" i="1"/>
  <c r="K549" i="1" s="1"/>
  <c r="L549" i="1" s="1"/>
  <c r="J719" i="1"/>
  <c r="K719" i="1" s="1"/>
  <c r="L719" i="1" s="1"/>
  <c r="J395" i="1"/>
  <c r="K395" i="1" s="1"/>
  <c r="J696" i="1"/>
  <c r="K696" i="1" s="1"/>
  <c r="J12" i="1"/>
  <c r="K12" i="1" s="1"/>
  <c r="L12" i="1" s="1"/>
  <c r="J403" i="1"/>
  <c r="K403" i="1" s="1"/>
  <c r="J621" i="1"/>
  <c r="K621" i="1" s="1"/>
  <c r="L621" i="1" s="1"/>
  <c r="J809" i="1"/>
  <c r="K809" i="1" s="1"/>
  <c r="J439" i="1"/>
  <c r="K439" i="1" s="1"/>
  <c r="M439" i="1" s="1"/>
  <c r="J767" i="1"/>
  <c r="K767" i="1" s="1"/>
  <c r="J705" i="1"/>
  <c r="K705" i="1" s="1"/>
  <c r="L705" i="1" s="1"/>
  <c r="J654" i="1"/>
  <c r="K654" i="1" s="1"/>
  <c r="J313" i="1"/>
  <c r="K313" i="1" s="1"/>
  <c r="J476" i="1"/>
  <c r="K476" i="1" s="1"/>
  <c r="J64" i="1"/>
  <c r="K64" i="1" s="1"/>
  <c r="L64" i="1" s="1"/>
  <c r="J640" i="1"/>
  <c r="K640" i="1" s="1"/>
  <c r="J539" i="1"/>
  <c r="K539" i="1" s="1"/>
  <c r="J106" i="1"/>
  <c r="K106" i="1" s="1"/>
  <c r="M106" i="1" s="1"/>
  <c r="J534" i="1"/>
  <c r="K534" i="1" s="1"/>
  <c r="L534" i="1" s="1"/>
  <c r="J427" i="1"/>
  <c r="K427" i="1" s="1"/>
  <c r="J392" i="1"/>
  <c r="K392" i="1" s="1"/>
  <c r="J228" i="1"/>
  <c r="K228" i="1" s="1"/>
  <c r="J26" i="1"/>
  <c r="K26" i="1" s="1"/>
  <c r="M26" i="1" s="1"/>
  <c r="J359" i="1"/>
  <c r="K359" i="1" s="1"/>
  <c r="J804" i="1"/>
  <c r="K804" i="1" s="1"/>
  <c r="J271" i="1"/>
  <c r="K271" i="1" s="1"/>
  <c r="J93" i="1"/>
  <c r="K93" i="1" s="1"/>
  <c r="M93" i="1" s="1"/>
  <c r="J499" i="1"/>
  <c r="K499" i="1" s="1"/>
  <c r="J306" i="1"/>
  <c r="K306" i="1" s="1"/>
  <c r="M306" i="1" s="1"/>
  <c r="J51" i="1"/>
  <c r="K51" i="1" s="1"/>
  <c r="J485" i="1"/>
  <c r="K485" i="1" s="1"/>
  <c r="J428" i="1"/>
  <c r="K428" i="1" s="1"/>
  <c r="J561" i="1"/>
  <c r="K561" i="1" s="1"/>
  <c r="J459" i="1"/>
  <c r="K459" i="1" s="1"/>
  <c r="M459" i="1" s="1"/>
  <c r="J560" i="1"/>
  <c r="K560" i="1" s="1"/>
  <c r="M560" i="1" s="1"/>
  <c r="J187" i="1"/>
  <c r="K187" i="1" s="1"/>
  <c r="J307" i="1"/>
  <c r="K307" i="1" s="1"/>
  <c r="M307" i="1" s="1"/>
  <c r="J314" i="1"/>
  <c r="K314" i="1" s="1"/>
  <c r="J45" i="1"/>
  <c r="K45" i="1" s="1"/>
  <c r="J648" i="1"/>
  <c r="K648" i="1" s="1"/>
  <c r="M648" i="1" s="1"/>
  <c r="J331" i="1"/>
  <c r="K331" i="1" s="1"/>
  <c r="J407" i="1"/>
  <c r="K407" i="1" s="1"/>
  <c r="J25" i="1"/>
  <c r="K25" i="1" s="1"/>
  <c r="M25" i="1" s="1"/>
  <c r="J263" i="1"/>
  <c r="K263" i="1" s="1"/>
  <c r="J449" i="1"/>
  <c r="K449" i="1" s="1"/>
  <c r="M449" i="1" s="1"/>
  <c r="J189" i="1"/>
  <c r="K189" i="1" s="1"/>
  <c r="J211" i="1"/>
  <c r="K211" i="1" s="1"/>
  <c r="M211" i="1" s="1"/>
  <c r="J537" i="1"/>
  <c r="K537" i="1" s="1"/>
  <c r="J429" i="1"/>
  <c r="K429" i="1" s="1"/>
  <c r="M429" i="1" s="1"/>
  <c r="J756" i="1"/>
  <c r="K756" i="1" s="1"/>
  <c r="M756" i="1" s="1"/>
  <c r="J338" i="1"/>
  <c r="K338" i="1" s="1"/>
  <c r="J684" i="1"/>
  <c r="K684" i="1" s="1"/>
  <c r="J811" i="1"/>
  <c r="K811" i="1" s="1"/>
  <c r="M811" i="1" s="1"/>
  <c r="J116" i="1"/>
  <c r="K116" i="1" s="1"/>
  <c r="J8" i="1"/>
  <c r="K8" i="1" s="1"/>
  <c r="M8" i="1" s="1"/>
  <c r="J827" i="1"/>
  <c r="K827" i="1" s="1"/>
  <c r="L827" i="1" s="1"/>
  <c r="J846" i="1"/>
  <c r="K846" i="1" s="1"/>
  <c r="L846" i="1" s="1"/>
  <c r="J858" i="1"/>
  <c r="K858" i="1" s="1"/>
  <c r="J866" i="1"/>
  <c r="K866" i="1" s="1"/>
  <c r="M866" i="1" s="1"/>
  <c r="J874" i="1"/>
  <c r="K874" i="1" s="1"/>
  <c r="J353" i="1"/>
  <c r="K353" i="1" s="1"/>
  <c r="M353" i="1" s="1"/>
  <c r="J92" i="1"/>
  <c r="K92" i="1" s="1"/>
  <c r="J105" i="1"/>
  <c r="K105" i="1" s="1"/>
  <c r="J345" i="1"/>
  <c r="K345" i="1" s="1"/>
  <c r="M345" i="1" s="1"/>
  <c r="J632" i="1"/>
  <c r="K632" i="1" s="1"/>
  <c r="J199" i="1"/>
  <c r="K199" i="1" s="1"/>
  <c r="M199" i="1" s="1"/>
  <c r="J134" i="1"/>
  <c r="K134" i="1" s="1"/>
  <c r="L134" i="1" s="1"/>
  <c r="J544" i="1"/>
  <c r="K544" i="1" s="1"/>
  <c r="M544" i="1" s="1"/>
  <c r="J256" i="1"/>
  <c r="K256" i="1" s="1"/>
  <c r="J103" i="1"/>
  <c r="K103" i="1" s="1"/>
  <c r="M103" i="1" s="1"/>
  <c r="J797" i="1"/>
  <c r="K797" i="1" s="1"/>
  <c r="M797" i="1" s="1"/>
  <c r="J239" i="1"/>
  <c r="K239" i="1" s="1"/>
  <c r="J419" i="1"/>
  <c r="K419" i="1" s="1"/>
  <c r="J801" i="1"/>
  <c r="K801" i="1" s="1"/>
  <c r="L801" i="1" s="1"/>
  <c r="J448" i="1"/>
  <c r="K448" i="1" s="1"/>
  <c r="J516" i="1"/>
  <c r="K516" i="1" s="1"/>
  <c r="J52" i="1"/>
  <c r="K52" i="1" s="1"/>
  <c r="J416" i="1"/>
  <c r="K416" i="1" s="1"/>
  <c r="J408" i="1"/>
  <c r="K408" i="1" s="1"/>
  <c r="L408" i="1" s="1"/>
  <c r="J90" i="1"/>
  <c r="K90" i="1" s="1"/>
  <c r="J283" i="1"/>
  <c r="K283" i="1" s="1"/>
  <c r="M283" i="1" s="1"/>
  <c r="J223" i="1"/>
  <c r="K223" i="1" s="1"/>
  <c r="J546" i="1"/>
  <c r="K546" i="1" s="1"/>
  <c r="M546" i="1" s="1"/>
  <c r="J33" i="1"/>
  <c r="K33" i="1" s="1"/>
  <c r="J574" i="1"/>
  <c r="K574" i="1" s="1"/>
  <c r="J464" i="1"/>
  <c r="K464" i="1" s="1"/>
  <c r="J626" i="1"/>
  <c r="K626" i="1" s="1"/>
  <c r="M626" i="1" s="1"/>
  <c r="J246" i="1"/>
  <c r="K246" i="1" s="1"/>
  <c r="M246" i="1" s="1"/>
  <c r="J149" i="1"/>
  <c r="K149" i="1" s="1"/>
  <c r="J513" i="1"/>
  <c r="K513" i="1" s="1"/>
  <c r="M513" i="1" s="1"/>
  <c r="J393" i="1"/>
  <c r="K393" i="1" s="1"/>
  <c r="J502" i="1"/>
  <c r="K502" i="1" s="1"/>
  <c r="J786" i="1"/>
  <c r="K786" i="1" s="1"/>
  <c r="M786" i="1" s="1"/>
  <c r="J254" i="1"/>
  <c r="K254" i="1" s="1"/>
  <c r="M254" i="1" s="1"/>
  <c r="J273" i="1"/>
  <c r="K273" i="1" s="1"/>
  <c r="J235" i="1"/>
  <c r="K235" i="1" s="1"/>
  <c r="L235" i="1" s="1"/>
  <c r="J99" i="1"/>
  <c r="K99" i="1" s="1"/>
  <c r="J281" i="1"/>
  <c r="K281" i="1" s="1"/>
  <c r="L281" i="1" s="1"/>
  <c r="J417" i="1"/>
  <c r="K417" i="1" s="1"/>
  <c r="L417" i="1" s="1"/>
  <c r="J76" i="1"/>
  <c r="K76" i="1" s="1"/>
  <c r="M76" i="1" s="1"/>
  <c r="J135" i="1"/>
  <c r="K135" i="1" s="1"/>
  <c r="J96" i="1"/>
  <c r="K96" i="1" s="1"/>
  <c r="M96" i="1" s="1"/>
  <c r="J374" i="1"/>
  <c r="K374" i="1" s="1"/>
  <c r="M374" i="1" s="1"/>
  <c r="J83" i="1"/>
  <c r="K83" i="1" s="1"/>
  <c r="J286" i="1"/>
  <c r="K286" i="1" s="1"/>
  <c r="M286" i="1" s="1"/>
  <c r="J208" i="1"/>
  <c r="K208" i="1" s="1"/>
  <c r="J552" i="1"/>
  <c r="K552" i="1" s="1"/>
  <c r="L552" i="1" s="1"/>
  <c r="J176" i="1"/>
  <c r="K176" i="1" s="1"/>
  <c r="J261" i="1"/>
  <c r="K261" i="1" s="1"/>
  <c r="M261" i="1" s="1"/>
  <c r="J715" i="1"/>
  <c r="K715" i="1" s="1"/>
  <c r="J607" i="1"/>
  <c r="K607" i="1" s="1"/>
  <c r="J601" i="1"/>
  <c r="K601" i="1" s="1"/>
  <c r="M601" i="1" s="1"/>
  <c r="J346" i="1"/>
  <c r="K346" i="1" s="1"/>
  <c r="J771" i="1"/>
  <c r="K771" i="1" s="1"/>
  <c r="J683" i="1"/>
  <c r="K683" i="1" s="1"/>
  <c r="J706" i="1"/>
  <c r="K706" i="1" s="1"/>
  <c r="M706" i="1" s="1"/>
  <c r="J744" i="1"/>
  <c r="K744" i="1" s="1"/>
  <c r="J728" i="1"/>
  <c r="K728" i="1" s="1"/>
  <c r="J774" i="1"/>
  <c r="K774" i="1" s="1"/>
  <c r="J695" i="1"/>
  <c r="K695" i="1" s="1"/>
  <c r="M695" i="1" s="1"/>
  <c r="J777" i="1"/>
  <c r="K777" i="1" s="1"/>
  <c r="J672" i="1"/>
  <c r="K672" i="1" s="1"/>
  <c r="M672" i="1" s="1"/>
  <c r="J732" i="1"/>
  <c r="K732" i="1" s="1"/>
  <c r="J812" i="1"/>
  <c r="K812" i="1" s="1"/>
  <c r="M812" i="1" s="1"/>
  <c r="J198" i="1"/>
  <c r="K198" i="1" s="1"/>
  <c r="M198" i="1" s="1"/>
  <c r="J824" i="1"/>
  <c r="K824" i="1" s="1"/>
  <c r="J843" i="1"/>
  <c r="K843" i="1" s="1"/>
  <c r="J851" i="1"/>
  <c r="K851" i="1" s="1"/>
  <c r="J859" i="1"/>
  <c r="K859" i="1" s="1"/>
  <c r="M859" i="1" s="1"/>
  <c r="J863" i="1"/>
  <c r="K863" i="1" s="1"/>
  <c r="L863" i="1" s="1"/>
  <c r="J467" i="1"/>
  <c r="K467" i="1" s="1"/>
  <c r="M467" i="1" s="1"/>
  <c r="L625" i="1"/>
  <c r="K221" i="1"/>
  <c r="K203" i="1"/>
  <c r="K480" i="1"/>
  <c r="K630" i="1"/>
  <c r="K304" i="1"/>
  <c r="K725" i="1"/>
  <c r="M725" i="1" s="1"/>
  <c r="K435" i="1"/>
  <c r="K749" i="1"/>
  <c r="K751" i="1"/>
  <c r="M751" i="1" s="1"/>
  <c r="K803" i="1"/>
  <c r="M803" i="1" s="1"/>
  <c r="K586" i="1"/>
  <c r="M586" i="1" s="1"/>
  <c r="K468" i="1"/>
  <c r="K760" i="1"/>
  <c r="M760" i="1" s="1"/>
  <c r="K587" i="1"/>
  <c r="K378" i="1"/>
  <c r="K784" i="1"/>
  <c r="K815" i="1"/>
  <c r="M815" i="1" s="1"/>
  <c r="K298" i="1"/>
  <c r="M298" i="1" s="1"/>
  <c r="K129" i="1"/>
  <c r="M129" i="1" s="1"/>
  <c r="K113" i="1"/>
  <c r="K165" i="1"/>
  <c r="K524" i="1"/>
  <c r="M524" i="1" s="1"/>
  <c r="K478" i="1"/>
  <c r="M478" i="1" s="1"/>
  <c r="K694" i="1"/>
  <c r="K508" i="1"/>
  <c r="K729" i="1"/>
  <c r="M729" i="1" s="1"/>
  <c r="K783" i="1"/>
  <c r="M783" i="1" s="1"/>
  <c r="K721" i="1"/>
  <c r="M721" i="1" s="1"/>
  <c r="K465" i="1"/>
  <c r="M465" i="1" s="1"/>
  <c r="K713" i="1"/>
  <c r="M713" i="1" s="1"/>
  <c r="K117" i="1"/>
  <c r="M117" i="1" s="1"/>
  <c r="K554" i="1"/>
  <c r="K68" i="1"/>
  <c r="K726" i="1"/>
  <c r="K287" i="1"/>
  <c r="M287" i="1" s="1"/>
  <c r="K327" i="1"/>
  <c r="K109" i="1"/>
  <c r="K61" i="1"/>
  <c r="M61" i="1" s="1"/>
  <c r="K494" i="1"/>
  <c r="K382" i="1"/>
  <c r="K379" i="1"/>
  <c r="K658" i="1"/>
  <c r="M658" i="1" s="1"/>
  <c r="K583" i="1"/>
  <c r="M583" i="1" s="1"/>
  <c r="K100" i="1"/>
  <c r="K328" i="1"/>
  <c r="M328" i="1" s="1"/>
  <c r="K831" i="1"/>
  <c r="K841" i="1"/>
  <c r="K844" i="1"/>
  <c r="K496" i="1"/>
  <c r="M496" i="1" s="1"/>
  <c r="K521" i="1"/>
  <c r="M521" i="1" s="1"/>
  <c r="K491" i="1"/>
  <c r="K190" i="1"/>
  <c r="K357" i="1"/>
  <c r="K55" i="1"/>
  <c r="K11" i="1"/>
  <c r="M11" i="1" s="1"/>
  <c r="K56" i="1"/>
  <c r="K474" i="1"/>
  <c r="K85" i="1"/>
  <c r="K454" i="1"/>
  <c r="K364" i="1"/>
  <c r="K284" i="1"/>
  <c r="M284" i="1" s="1"/>
  <c r="K252" i="1"/>
  <c r="M252" i="1" s="1"/>
  <c r="K600" i="1"/>
  <c r="K333" i="1"/>
  <c r="K365" i="1"/>
  <c r="M365" i="1" s="1"/>
  <c r="K787" i="1"/>
  <c r="M787" i="1" s="1"/>
  <c r="K778" i="1"/>
  <c r="K612" i="1"/>
  <c r="M612" i="1" s="1"/>
  <c r="K791" i="1"/>
  <c r="K743" i="1"/>
  <c r="L743" i="1" s="1"/>
  <c r="K653" i="1"/>
  <c r="M653" i="1" s="1"/>
  <c r="K413" i="1"/>
  <c r="M413" i="1" s="1"/>
  <c r="K444" i="1"/>
  <c r="K808" i="1"/>
  <c r="K762" i="1"/>
  <c r="K260" i="1"/>
  <c r="K588" i="1"/>
  <c r="K170" i="1"/>
  <c r="M170" i="1" s="1"/>
  <c r="K295" i="1"/>
  <c r="M295" i="1" s="1"/>
  <c r="K140" i="1"/>
  <c r="K344" i="1"/>
  <c r="M344" i="1" s="1"/>
  <c r="K673" i="1"/>
  <c r="K48" i="1"/>
  <c r="M48" i="1" s="1"/>
  <c r="K15" i="1"/>
  <c r="M15" i="1" s="1"/>
  <c r="K70" i="1"/>
  <c r="M70" i="1" s="1"/>
  <c r="K217" i="1"/>
  <c r="M217" i="1" s="1"/>
  <c r="K795" i="1"/>
  <c r="K178" i="1"/>
  <c r="M178" i="1" s="1"/>
  <c r="K373" i="1"/>
  <c r="M373" i="1" s="1"/>
  <c r="K616" i="1"/>
  <c r="K599" i="1"/>
  <c r="K37" i="1"/>
  <c r="M37" i="1" s="1"/>
  <c r="K606" i="1"/>
  <c r="K618" i="1"/>
  <c r="M618" i="1" s="1"/>
  <c r="K400" i="1"/>
  <c r="M400" i="1" s="1"/>
  <c r="K492" i="1"/>
  <c r="K368" i="1"/>
  <c r="M368" i="1" s="1"/>
  <c r="K404" i="1"/>
  <c r="K780" i="1"/>
  <c r="K614" i="1"/>
  <c r="M614" i="1" s="1"/>
  <c r="K268" i="1"/>
  <c r="K821" i="1"/>
  <c r="M821" i="1" s="1"/>
  <c r="K862" i="1"/>
  <c r="K655" i="1"/>
  <c r="M655" i="1" s="1"/>
  <c r="K790" i="1"/>
  <c r="M790" i="1" s="1"/>
  <c r="K733" i="1"/>
  <c r="M733" i="1" s="1"/>
  <c r="K550" i="1"/>
  <c r="K293" i="1"/>
  <c r="L293" i="1" s="1"/>
  <c r="K509" i="1"/>
  <c r="M509" i="1" s="1"/>
  <c r="K620" i="1"/>
  <c r="M620" i="1" s="1"/>
  <c r="K481" i="1"/>
  <c r="M481" i="1" s="1"/>
  <c r="K349" i="1"/>
  <c r="K535" i="1"/>
  <c r="K460" i="1"/>
  <c r="K212" i="1"/>
  <c r="M212" i="1" s="1"/>
  <c r="K132" i="1"/>
  <c r="M132" i="1" s="1"/>
  <c r="K564" i="1"/>
  <c r="K453" i="1"/>
  <c r="K316" i="1"/>
  <c r="M316" i="1" s="1"/>
  <c r="K157" i="1"/>
  <c r="M157" i="1" s="1"/>
  <c r="K339" i="1"/>
  <c r="M339" i="1" s="1"/>
  <c r="K169" i="1"/>
  <c r="M169" i="1" s="1"/>
  <c r="K595" i="1"/>
  <c r="K136" i="1"/>
  <c r="M136" i="1" s="1"/>
  <c r="K661" i="1"/>
  <c r="M661" i="1" s="1"/>
  <c r="K567" i="1"/>
  <c r="M567" i="1" s="1"/>
  <c r="K469" i="1"/>
  <c r="K711" i="1"/>
  <c r="M711" i="1" s="1"/>
  <c r="K265" i="1"/>
  <c r="M265" i="1" s="1"/>
  <c r="K238" i="1"/>
  <c r="K420" i="1"/>
  <c r="M420" i="1" s="1"/>
  <c r="K490" i="1"/>
  <c r="K793" i="1"/>
  <c r="M793" i="1" s="1"/>
  <c r="K337" i="1"/>
  <c r="K646" i="1"/>
  <c r="K592" i="1"/>
  <c r="M592" i="1" s="1"/>
  <c r="K553" i="1"/>
  <c r="M553" i="1" s="1"/>
  <c r="K608" i="1"/>
  <c r="M608" i="1" s="1"/>
  <c r="K372" i="1"/>
  <c r="K547" i="1"/>
  <c r="M547" i="1" s="1"/>
  <c r="K519" i="1"/>
  <c r="K800" i="1"/>
  <c r="M800" i="1" s="1"/>
  <c r="K671" i="1"/>
  <c r="K138" i="1"/>
  <c r="M138" i="1" s="1"/>
  <c r="K27" i="1"/>
  <c r="M27" i="1" s="1"/>
  <c r="K452" i="1"/>
  <c r="M452" i="1" s="1"/>
  <c r="K88" i="1"/>
  <c r="K79" i="1"/>
  <c r="K29" i="1"/>
  <c r="K631" i="1"/>
  <c r="K321" i="1"/>
  <c r="M321" i="1" s="1"/>
  <c r="K255" i="1"/>
  <c r="K296" i="1"/>
  <c r="K538" i="1"/>
  <c r="K168" i="1"/>
  <c r="M168" i="1" s="1"/>
  <c r="K278" i="1"/>
  <c r="K262" i="1"/>
  <c r="M262" i="1" s="1"/>
  <c r="K19" i="1"/>
  <c r="M19" i="1" s="1"/>
  <c r="K41" i="1"/>
  <c r="K67" i="1"/>
  <c r="K781" i="1"/>
  <c r="M781" i="1" s="1"/>
  <c r="K798" i="1"/>
  <c r="M798" i="1" s="1"/>
  <c r="K214" i="1"/>
  <c r="M214" i="1" s="1"/>
  <c r="K472" i="1"/>
  <c r="M472" i="1" s="1"/>
  <c r="K533" i="1"/>
  <c r="K371" i="1"/>
  <c r="M371" i="1" s="1"/>
  <c r="K805" i="1"/>
  <c r="M805" i="1" s="1"/>
  <c r="K266" i="1"/>
  <c r="K303" i="1"/>
  <c r="K14" i="1"/>
  <c r="M14" i="1" s="1"/>
  <c r="K543" i="1"/>
  <c r="K542" i="1"/>
  <c r="K617" i="1"/>
  <c r="K518" i="1"/>
  <c r="M518" i="1" s="1"/>
  <c r="K727" i="1"/>
  <c r="K505" i="1"/>
  <c r="K520" i="1"/>
  <c r="K647" i="1"/>
  <c r="M647" i="1" s="1"/>
  <c r="K167" i="1"/>
  <c r="M167" i="1" s="1"/>
  <c r="K315" i="1"/>
  <c r="K348" i="1"/>
  <c r="K137" i="1"/>
  <c r="K766" i="1"/>
  <c r="M766" i="1" s="1"/>
  <c r="K493" i="1"/>
  <c r="K689" i="1"/>
  <c r="M689" i="1" s="1"/>
  <c r="K247" i="1"/>
  <c r="K710" i="1"/>
  <c r="K43" i="1"/>
  <c r="K511" i="1"/>
  <c r="K324" i="1"/>
  <c r="K127" i="1"/>
  <c r="M127" i="1" s="1"/>
  <c r="K475" i="1"/>
  <c r="L475" i="1" s="1"/>
  <c r="K147" i="1"/>
  <c r="K276" i="1"/>
  <c r="K72" i="1"/>
  <c r="M72" i="1" s="1"/>
  <c r="K471" i="1"/>
  <c r="M471" i="1" s="1"/>
  <c r="K770" i="1"/>
  <c r="K446" i="1"/>
  <c r="K717" i="1"/>
  <c r="M717" i="1" s="1"/>
  <c r="K681" i="1"/>
  <c r="K594" i="1"/>
  <c r="K678" i="1"/>
  <c r="K6" i="1"/>
  <c r="K384" i="1"/>
  <c r="K816" i="1"/>
  <c r="K44" i="1"/>
  <c r="K423" i="1"/>
  <c r="K301" i="1"/>
  <c r="K536" i="1"/>
  <c r="M536" i="1" s="1"/>
  <c r="K124" i="1"/>
  <c r="M124" i="1" s="1"/>
  <c r="K115" i="1"/>
  <c r="K201" i="1"/>
  <c r="M201" i="1" s="1"/>
  <c r="K641" i="1"/>
  <c r="M641" i="1" s="1"/>
  <c r="K232" i="1"/>
  <c r="K738" i="1"/>
  <c r="M738" i="1" s="1"/>
  <c r="K23" i="1"/>
  <c r="M23" i="1" s="1"/>
  <c r="K94" i="1"/>
  <c r="M94" i="1" s="1"/>
  <c r="K394" i="1"/>
  <c r="K317" i="1"/>
  <c r="K123" i="1"/>
  <c r="K310" i="1"/>
  <c r="M310" i="1" s="1"/>
  <c r="K20" i="1"/>
  <c r="K440" i="1"/>
  <c r="M440" i="1" s="1"/>
  <c r="K540" i="1"/>
  <c r="M540" i="1" s="1"/>
  <c r="K396" i="1"/>
  <c r="K297" i="1"/>
  <c r="K455" i="1"/>
  <c r="M455" i="1" s="1"/>
  <c r="K659" i="1"/>
  <c r="K47" i="1"/>
  <c r="M47" i="1" s="1"/>
  <c r="K722" i="1"/>
  <c r="K568" i="1"/>
  <c r="K692" i="1"/>
  <c r="K336" i="1"/>
  <c r="K585" i="1"/>
  <c r="M585" i="1" s="1"/>
  <c r="K707" i="1"/>
  <c r="K565" i="1"/>
  <c r="M565" i="1" s="1"/>
  <c r="K319" i="1"/>
  <c r="K312" i="1"/>
  <c r="M312" i="1" s="1"/>
  <c r="K748" i="1"/>
  <c r="K670" i="1"/>
  <c r="K59" i="1"/>
  <c r="M59" i="1" s="1"/>
  <c r="K354" i="1"/>
  <c r="K578" i="1"/>
  <c r="K651" i="1"/>
  <c r="K686" i="1"/>
  <c r="K557" i="1"/>
  <c r="M557" i="1" s="1"/>
  <c r="K193" i="1"/>
  <c r="K74" i="1"/>
  <c r="K644" i="1"/>
  <c r="K375" i="1"/>
  <c r="M375" i="1" s="1"/>
  <c r="K754" i="1"/>
  <c r="K305" i="1"/>
  <c r="K562" i="1"/>
  <c r="K78" i="1"/>
  <c r="K34" i="1"/>
  <c r="K799" i="1"/>
  <c r="K563" i="1"/>
  <c r="K299" i="1"/>
  <c r="K258" i="1"/>
  <c r="K506" i="1"/>
  <c r="K479" i="1"/>
  <c r="K259" i="1"/>
  <c r="K666" i="1"/>
  <c r="K730" i="1"/>
  <c r="K584" i="1"/>
  <c r="K159" i="1"/>
  <c r="K772" i="1"/>
  <c r="K171" i="1"/>
  <c r="K141" i="1"/>
  <c r="M141" i="1" s="1"/>
  <c r="K150" i="1"/>
  <c r="K527" i="1"/>
  <c r="K613" i="1"/>
  <c r="K191" i="1"/>
  <c r="K46" i="1"/>
  <c r="K383" i="1"/>
  <c r="K326" i="1"/>
  <c r="K422" i="1"/>
  <c r="K21" i="1"/>
  <c r="K688" i="1"/>
  <c r="K487" i="1"/>
  <c r="M487" i="1" s="1"/>
  <c r="K267" i="1"/>
  <c r="K430" i="1"/>
  <c r="M430" i="1" s="1"/>
  <c r="K308" i="1"/>
  <c r="M308" i="1" s="1"/>
  <c r="K210" i="1"/>
  <c r="M210" i="1" s="1"/>
  <c r="K504" i="1"/>
  <c r="M504" i="1" s="1"/>
  <c r="K503" i="1"/>
  <c r="K101" i="1"/>
  <c r="K351" i="1"/>
  <c r="K114" i="1"/>
  <c r="M114" i="1" s="1"/>
  <c r="K237" i="1"/>
  <c r="M237" i="1" s="1"/>
  <c r="K17" i="1"/>
  <c r="M17" i="1" s="1"/>
  <c r="K188" i="1"/>
  <c r="K288" i="1"/>
  <c r="K622" i="1"/>
  <c r="M622" i="1" s="1"/>
  <c r="K597" i="1"/>
  <c r="K436" i="1"/>
  <c r="M436" i="1" s="1"/>
  <c r="K122" i="1"/>
  <c r="K555" i="1"/>
  <c r="M555" i="1" s="1"/>
  <c r="K525" i="1"/>
  <c r="M525" i="1" s="1"/>
  <c r="K350" i="1"/>
  <c r="K386" i="1"/>
  <c r="K389" i="1"/>
  <c r="K619" i="1"/>
  <c r="K225" i="1"/>
  <c r="M225" i="1" s="1"/>
  <c r="K80" i="1"/>
  <c r="M80" i="1" s="1"/>
  <c r="K531" i="1"/>
  <c r="M531" i="1" s="1"/>
  <c r="K414" i="1"/>
  <c r="M414" i="1" s="1"/>
  <c r="K431" i="1"/>
  <c r="K556" i="1"/>
  <c r="K311" i="1"/>
  <c r="M311" i="1" s="1"/>
  <c r="K166" i="1"/>
  <c r="K484" i="1"/>
  <c r="K197" i="1"/>
  <c r="K73" i="1"/>
  <c r="M73" i="1" s="1"/>
  <c r="K274" i="1"/>
  <c r="K60" i="1"/>
  <c r="K596" i="1"/>
  <c r="K495" i="1"/>
  <c r="K179" i="1"/>
  <c r="M179" i="1" s="1"/>
  <c r="K566" i="1"/>
  <c r="M566" i="1" s="1"/>
  <c r="K280" i="1"/>
  <c r="M280" i="1" s="1"/>
  <c r="K823" i="1"/>
  <c r="K868" i="1"/>
  <c r="M868" i="1" s="1"/>
  <c r="K872" i="1"/>
  <c r="M872" i="1" s="1"/>
  <c r="K16" i="1"/>
  <c r="M16" i="1" s="1"/>
  <c r="K457" i="1"/>
  <c r="M457" i="1" s="1"/>
  <c r="K500" i="1"/>
  <c r="M500" i="1" s="1"/>
  <c r="K415" i="1"/>
  <c r="K635" i="1"/>
  <c r="M635" i="1" s="1"/>
  <c r="K367" i="1"/>
  <c r="M367" i="1" s="1"/>
  <c r="K523" i="1"/>
  <c r="K615" i="1"/>
  <c r="K53" i="1"/>
  <c r="K209" i="1"/>
  <c r="M209" i="1" s="1"/>
  <c r="K391" i="1"/>
  <c r="K36" i="1"/>
  <c r="K832" i="1"/>
  <c r="M832" i="1" s="1"/>
  <c r="K842" i="1"/>
  <c r="M842" i="1" s="1"/>
  <c r="K853" i="1"/>
  <c r="M853" i="1" s="1"/>
  <c r="K548" i="1"/>
  <c r="K425" i="1"/>
  <c r="M425" i="1" s="1"/>
  <c r="K279" i="1"/>
  <c r="M279" i="1" s="1"/>
  <c r="K366" i="1"/>
  <c r="M366" i="1" s="1"/>
  <c r="K434" i="1"/>
  <c r="L434" i="1" s="1"/>
  <c r="K224" i="1"/>
  <c r="M224" i="1" s="1"/>
  <c r="K664" i="1"/>
  <c r="M664" i="1" s="1"/>
  <c r="K18" i="1"/>
  <c r="M18" i="1" s="1"/>
  <c r="K498" i="1"/>
  <c r="M498" i="1" s="1"/>
  <c r="K775" i="1"/>
  <c r="M775" i="1" s="1"/>
  <c r="K477" i="1"/>
  <c r="M477" i="1" s="1"/>
  <c r="K222" i="1"/>
  <c r="K243" i="1"/>
  <c r="K876" i="1"/>
  <c r="K572" i="1"/>
  <c r="M572" i="1" s="1"/>
  <c r="K251" i="1"/>
  <c r="M251" i="1" s="1"/>
  <c r="K501" i="1"/>
  <c r="K146" i="1"/>
  <c r="K458" i="1"/>
  <c r="M458" i="1" s="1"/>
  <c r="K206" i="1"/>
  <c r="M206" i="1" s="1"/>
  <c r="K95" i="1"/>
  <c r="M95" i="1" s="1"/>
  <c r="K119" i="1"/>
  <c r="K443" i="1"/>
  <c r="M443" i="1" s="1"/>
  <c r="K745" i="1"/>
  <c r="M745" i="1" s="1"/>
  <c r="K470" i="1"/>
  <c r="M470" i="1" s="1"/>
  <c r="K204" i="1"/>
  <c r="M204" i="1" s="1"/>
  <c r="K309" i="1"/>
  <c r="M309" i="1" s="1"/>
  <c r="K642" i="1"/>
  <c r="M642" i="1" s="1"/>
  <c r="K551" i="1"/>
  <c r="K573" i="1"/>
  <c r="M573" i="1" s="1"/>
  <c r="K358" i="1"/>
  <c r="M358" i="1" s="1"/>
  <c r="K207" i="1"/>
  <c r="K236" i="1"/>
  <c r="M236" i="1" s="1"/>
  <c r="K669" i="1"/>
  <c r="K213" i="1"/>
  <c r="M213" i="1" s="1"/>
  <c r="K144" i="1"/>
  <c r="M144" i="1" s="1"/>
  <c r="K153" i="1"/>
  <c r="M153" i="1" s="1"/>
  <c r="K58" i="1"/>
  <c r="K112" i="1"/>
  <c r="K40" i="1"/>
  <c r="K161" i="1"/>
  <c r="K507" i="1"/>
  <c r="K98" i="1"/>
  <c r="M98" i="1" s="1"/>
  <c r="K466" i="1"/>
  <c r="M466" i="1" s="1"/>
  <c r="K433" i="1"/>
  <c r="K195" i="1"/>
  <c r="K128" i="1"/>
  <c r="M128" i="1" s="1"/>
  <c r="K737" i="1"/>
  <c r="K638" i="1"/>
  <c r="K369" i="1"/>
  <c r="K657" i="1"/>
  <c r="M657" i="1" s="1"/>
  <c r="K602" i="1"/>
  <c r="M602" i="1" s="1"/>
  <c r="K69" i="1"/>
  <c r="K183" i="1"/>
  <c r="K291" i="1"/>
  <c r="M291" i="1" s="1"/>
  <c r="K30" i="1"/>
  <c r="K580" i="1"/>
  <c r="M580" i="1" s="1"/>
  <c r="K575" i="1"/>
  <c r="K133" i="1"/>
  <c r="M133" i="1" s="1"/>
  <c r="K691" i="1"/>
  <c r="M691" i="1" s="1"/>
  <c r="K740" i="1"/>
  <c r="M740" i="1" s="1"/>
  <c r="K388" i="1"/>
  <c r="K637" i="1"/>
  <c r="K720" i="1"/>
  <c r="K356" i="1"/>
  <c r="M356" i="1" s="1"/>
  <c r="K10" i="1"/>
  <c r="K861" i="1"/>
  <c r="M861" i="1" s="1"/>
  <c r="K864" i="1"/>
  <c r="K577" i="1"/>
  <c r="K177" i="1"/>
  <c r="K154" i="1"/>
  <c r="K377" i="1"/>
  <c r="M377" i="1" s="1"/>
  <c r="K486" i="1"/>
  <c r="K89" i="1"/>
  <c r="K130" i="1"/>
  <c r="K97" i="1"/>
  <c r="K54" i="1"/>
  <c r="K184" i="1"/>
  <c r="M184" i="1" s="1"/>
  <c r="K633" i="1"/>
  <c r="K131" i="1"/>
  <c r="K558" i="1"/>
  <c r="M558" i="1" s="1"/>
  <c r="K361" i="1"/>
  <c r="K401" i="1"/>
  <c r="K456" i="1"/>
  <c r="K779" i="1"/>
  <c r="M779" i="1" s="1"/>
  <c r="K593" i="1"/>
  <c r="K636" i="1"/>
  <c r="M636" i="1" s="1"/>
  <c r="K441" i="1"/>
  <c r="K120" i="1"/>
  <c r="K438" i="1"/>
  <c r="K231" i="1"/>
  <c r="K497" i="1"/>
  <c r="K341" i="1"/>
  <c r="K758" i="1"/>
  <c r="K571" i="1"/>
  <c r="K329" i="1"/>
  <c r="K656" i="1"/>
  <c r="M656" i="1" s="1"/>
  <c r="K143" i="1"/>
  <c r="K746" i="1"/>
  <c r="M746" i="1" s="1"/>
  <c r="K322" i="1"/>
  <c r="M322" i="1" s="1"/>
  <c r="K603" i="1"/>
  <c r="M603" i="1" s="1"/>
  <c r="K699" i="1"/>
  <c r="M699" i="1" s="1"/>
  <c r="K330" i="1"/>
  <c r="K759" i="1"/>
  <c r="K545" i="1"/>
  <c r="K629" i="1"/>
  <c r="K174" i="1"/>
  <c r="M174" i="1" s="1"/>
  <c r="K755" i="1"/>
  <c r="M755" i="1" s="1"/>
  <c r="K194" i="1"/>
  <c r="K789" i="1"/>
  <c r="M789" i="1" s="1"/>
  <c r="K703" i="1"/>
  <c r="K462" i="1"/>
  <c r="K674" i="1"/>
  <c r="M674" i="1" s="1"/>
  <c r="K302" i="1"/>
  <c r="K269" i="1"/>
  <c r="K186" i="1"/>
  <c r="M186" i="1" s="1"/>
  <c r="K111" i="1"/>
  <c r="M111" i="1" s="1"/>
  <c r="K814" i="1"/>
  <c r="M814" i="1" s="1"/>
  <c r="K398" i="1"/>
  <c r="K819" i="1"/>
  <c r="K828" i="1"/>
  <c r="K852" i="1"/>
  <c r="K860" i="1"/>
  <c r="M860" i="1" s="1"/>
  <c r="K867" i="1"/>
  <c r="K870" i="1"/>
  <c r="M870" i="1" s="1"/>
  <c r="K483" i="1"/>
  <c r="K482" i="1"/>
  <c r="K362" i="1"/>
  <c r="M362" i="1" s="1"/>
  <c r="K152" i="1"/>
  <c r="M152" i="1" s="1"/>
  <c r="K332" i="1"/>
  <c r="K411" i="1"/>
  <c r="K49" i="1"/>
  <c r="K724" i="1"/>
  <c r="K736" i="1"/>
  <c r="K363" i="1"/>
  <c r="M363" i="1" s="1"/>
  <c r="K399" i="1"/>
  <c r="K380" i="1"/>
  <c r="M380" i="1" s="1"/>
  <c r="K604" i="1"/>
  <c r="K285" i="1"/>
  <c r="K761" i="1"/>
  <c r="M761" i="1" s="1"/>
  <c r="K181" i="1"/>
  <c r="M181" i="1" s="1"/>
  <c r="K679" i="1"/>
  <c r="M679" i="1" s="1"/>
  <c r="K514" i="1"/>
  <c r="K39" i="1"/>
  <c r="M39" i="1" s="1"/>
  <c r="K202" i="1"/>
  <c r="K660" i="1"/>
  <c r="K215" i="1"/>
  <c r="K579" i="1"/>
  <c r="K515" i="1"/>
  <c r="M515" i="1" s="1"/>
  <c r="K591" i="1"/>
  <c r="M591" i="1" s="1"/>
  <c r="K205" i="1"/>
  <c r="K277" i="1"/>
  <c r="K709" i="1"/>
  <c r="K624" i="1"/>
  <c r="M624" i="1" s="1"/>
  <c r="K200" i="1"/>
  <c r="K769" i="1"/>
  <c r="K432" i="1"/>
  <c r="K662" i="1"/>
  <c r="K776" i="1"/>
  <c r="M776" i="1" s="1"/>
  <c r="K792" i="1"/>
  <c r="M792" i="1" s="1"/>
  <c r="K765" i="1"/>
  <c r="M765" i="1" s="1"/>
  <c r="K702" i="1"/>
  <c r="K227" i="1"/>
  <c r="K334" i="1"/>
  <c r="K5" i="1"/>
  <c r="K822" i="1"/>
  <c r="M822" i="1" s="1"/>
  <c r="K825" i="1"/>
  <c r="K835" i="1"/>
  <c r="M835" i="1" s="1"/>
  <c r="K847" i="1"/>
  <c r="M847" i="1" s="1"/>
  <c r="K850" i="1"/>
  <c r="K855" i="1"/>
  <c r="M855" i="1" s="1"/>
  <c r="K871" i="1"/>
  <c r="K700" i="1"/>
  <c r="M700" i="1" s="1"/>
  <c r="K782" i="1"/>
  <c r="K185" i="1"/>
  <c r="K589" i="1"/>
  <c r="M589" i="1" s="1"/>
  <c r="K7" i="1"/>
  <c r="K510" i="1"/>
  <c r="K610" i="1"/>
  <c r="K582" i="1"/>
  <c r="M582" i="1" s="1"/>
  <c r="K196" i="1"/>
  <c r="K708" i="1"/>
  <c r="K75" i="1"/>
  <c r="M75" i="1" s="1"/>
  <c r="K650" i="1"/>
  <c r="M650" i="1" s="1"/>
  <c r="K526" i="1"/>
  <c r="M526" i="1" s="1"/>
  <c r="K739" i="1"/>
  <c r="K86" i="1"/>
  <c r="M86" i="1" s="1"/>
  <c r="K126" i="1"/>
  <c r="M126" i="1" s="1"/>
  <c r="K752" i="1"/>
  <c r="K463" i="1"/>
  <c r="K442" i="1"/>
  <c r="K489" i="1"/>
  <c r="M489" i="1" s="1"/>
  <c r="K62" i="1"/>
  <c r="M62" i="1" s="1"/>
  <c r="K151" i="1"/>
  <c r="K216" i="1"/>
  <c r="M216" i="1" s="1"/>
  <c r="K397" i="1"/>
  <c r="M397" i="1" s="1"/>
  <c r="K163" i="1"/>
  <c r="M163" i="1" s="1"/>
  <c r="K110" i="1"/>
  <c r="M110" i="1" s="1"/>
  <c r="K104" i="1"/>
  <c r="K402" i="1"/>
  <c r="K817" i="1"/>
  <c r="K820" i="1"/>
  <c r="K836" i="1"/>
  <c r="K837" i="1"/>
  <c r="M837" i="1" s="1"/>
  <c r="K840" i="1"/>
  <c r="M840" i="1" s="1"/>
  <c r="K854" i="1"/>
  <c r="M854" i="1" s="1"/>
  <c r="K865" i="1"/>
  <c r="M865" i="1" s="1"/>
  <c r="K873" i="1"/>
  <c r="K412" i="1"/>
  <c r="M412" i="1" s="1"/>
  <c r="K875" i="1"/>
  <c r="K121" i="1"/>
  <c r="M121" i="1" s="1"/>
  <c r="K342" i="1"/>
  <c r="K385" i="1"/>
  <c r="K77" i="1"/>
  <c r="M77" i="1" s="1"/>
  <c r="K405" i="1"/>
  <c r="K757" i="1"/>
  <c r="K668" i="1"/>
  <c r="K347" i="1"/>
  <c r="K409" i="1"/>
  <c r="K57" i="1"/>
  <c r="K84" i="1"/>
  <c r="M84" i="1" s="1"/>
  <c r="K102" i="1"/>
  <c r="M102" i="1" s="1"/>
  <c r="K818" i="1"/>
  <c r="K833" i="1"/>
  <c r="M833" i="1" s="1"/>
  <c r="K848" i="1"/>
  <c r="K856" i="1"/>
  <c r="M856" i="1" s="1"/>
  <c r="K753" i="1"/>
  <c r="M753" i="1" s="1"/>
  <c r="K242" i="1"/>
  <c r="K340" i="1"/>
  <c r="M340" i="1" s="1"/>
  <c r="L839" i="1"/>
  <c r="N839" i="1"/>
  <c r="L272" i="1"/>
  <c r="N272" i="1"/>
  <c r="L437" i="1"/>
  <c r="N437" i="1"/>
  <c r="C9" i="2" l="1"/>
  <c r="C14" i="2" s="1"/>
  <c r="N756" i="1"/>
  <c r="N648" i="1"/>
  <c r="L586" i="1"/>
  <c r="L129" i="1"/>
  <c r="L672" i="1"/>
  <c r="N13" i="1"/>
  <c r="L148" i="1"/>
  <c r="L517" i="1"/>
  <c r="N270" i="1"/>
  <c r="L220" i="1"/>
  <c r="N735" i="1"/>
  <c r="N690" i="1"/>
  <c r="N106" i="1"/>
  <c r="L199" i="1"/>
  <c r="N343" i="1"/>
  <c r="N421" i="1"/>
  <c r="L355" i="1"/>
  <c r="L559" i="1"/>
  <c r="N714" i="1"/>
  <c r="L155" i="1"/>
  <c r="L28" i="1"/>
  <c r="N353" i="1"/>
  <c r="L612" i="1"/>
  <c r="N447" i="1"/>
  <c r="L286" i="1"/>
  <c r="L811" i="1"/>
  <c r="N560" i="1"/>
  <c r="N570" i="1"/>
  <c r="N320" i="1"/>
  <c r="L8" i="1"/>
  <c r="N96" i="1"/>
  <c r="L467" i="1"/>
  <c r="N229" i="1"/>
  <c r="N230" i="1"/>
  <c r="N439" i="1"/>
  <c r="N118" i="1"/>
  <c r="N785" i="1"/>
  <c r="L306" i="1"/>
  <c r="N226" i="1"/>
  <c r="L76" i="1"/>
  <c r="L244" i="1"/>
  <c r="N211" i="1"/>
  <c r="L381" i="1"/>
  <c r="N307" i="1"/>
  <c r="N742" i="1"/>
  <c r="N144" i="1"/>
  <c r="L345" i="1"/>
  <c r="N164" i="1"/>
  <c r="L248" i="1"/>
  <c r="L866" i="1"/>
  <c r="L261" i="1"/>
  <c r="L449" i="1"/>
  <c r="L201" i="1"/>
  <c r="L530" i="1"/>
  <c r="N859" i="1"/>
  <c r="L649" i="1"/>
  <c r="N628" i="1"/>
  <c r="N241" i="1"/>
  <c r="N162" i="1"/>
  <c r="N245" i="1"/>
  <c r="L459" i="1"/>
  <c r="N155" i="1"/>
  <c r="L175" i="1"/>
  <c r="L834" i="1"/>
  <c r="L211" i="1"/>
  <c r="L254" i="1"/>
  <c r="L198" i="1"/>
  <c r="N25" i="1"/>
  <c r="L32" i="1"/>
  <c r="L421" i="1"/>
  <c r="N449" i="1"/>
  <c r="N198" i="1"/>
  <c r="N513" i="1"/>
  <c r="N82" i="1"/>
  <c r="N26" i="1"/>
  <c r="N652" i="1"/>
  <c r="N257" i="1"/>
  <c r="N541" i="1"/>
  <c r="N178" i="1"/>
  <c r="L93" i="1"/>
  <c r="N797" i="1"/>
  <c r="N275" i="1"/>
  <c r="L699" i="1"/>
  <c r="N103" i="1"/>
  <c r="N199" i="1"/>
  <c r="L103" i="1"/>
  <c r="L570" i="1"/>
  <c r="L320" i="1"/>
  <c r="N148" i="1"/>
  <c r="L226" i="1"/>
  <c r="N175" i="1"/>
  <c r="L321" i="1"/>
  <c r="N248" i="1"/>
  <c r="N834" i="1"/>
  <c r="N866" i="1"/>
  <c r="N811" i="1"/>
  <c r="N569" i="1"/>
  <c r="L96" i="1"/>
  <c r="N254" i="1"/>
  <c r="N220" i="1"/>
  <c r="L859" i="1"/>
  <c r="N530" i="1"/>
  <c r="N461" i="1"/>
  <c r="N680" i="1"/>
  <c r="N244" i="1"/>
  <c r="N699" i="1"/>
  <c r="N318" i="1"/>
  <c r="L461" i="1"/>
  <c r="L318" i="1"/>
  <c r="N381" i="1"/>
  <c r="L513" i="1"/>
  <c r="N649" i="1"/>
  <c r="L230" i="1"/>
  <c r="L560" i="1"/>
  <c r="L106" i="1"/>
  <c r="L439" i="1"/>
  <c r="L628" i="1"/>
  <c r="L652" i="1"/>
  <c r="L241" i="1"/>
  <c r="L257" i="1"/>
  <c r="L162" i="1"/>
  <c r="L541" i="1"/>
  <c r="L245" i="1"/>
  <c r="N459" i="1"/>
  <c r="N93" i="1"/>
  <c r="L13" i="1"/>
  <c r="N544" i="1"/>
  <c r="N345" i="1"/>
  <c r="L544" i="1"/>
  <c r="L164" i="1"/>
  <c r="L477" i="1"/>
  <c r="N28" i="1"/>
  <c r="L343" i="1"/>
  <c r="L353" i="1"/>
  <c r="N8" i="1"/>
  <c r="N261" i="1"/>
  <c r="N467" i="1"/>
  <c r="L690" i="1"/>
  <c r="L569" i="1"/>
  <c r="N76" i="1"/>
  <c r="L229" i="1"/>
  <c r="N32" i="1"/>
  <c r="N355" i="1"/>
  <c r="N517" i="1"/>
  <c r="L25" i="1"/>
  <c r="L680" i="1"/>
  <c r="N286" i="1"/>
  <c r="N559" i="1"/>
  <c r="L82" i="1"/>
  <c r="L26" i="1"/>
  <c r="L307" i="1"/>
  <c r="L447" i="1"/>
  <c r="L118" i="1"/>
  <c r="L270" i="1"/>
  <c r="L714" i="1"/>
  <c r="L785" i="1"/>
  <c r="L735" i="1"/>
  <c r="L742" i="1"/>
  <c r="N306" i="1"/>
  <c r="L797" i="1"/>
  <c r="L365" i="1"/>
  <c r="L275" i="1"/>
  <c r="L818" i="1"/>
  <c r="M818" i="1"/>
  <c r="N818" i="1" s="1"/>
  <c r="M409" i="1"/>
  <c r="N409" i="1" s="1"/>
  <c r="L757" i="1"/>
  <c r="M757" i="1"/>
  <c r="N757" i="1" s="1"/>
  <c r="M817" i="1"/>
  <c r="N817" i="1" s="1"/>
  <c r="L752" i="1"/>
  <c r="M752" i="1"/>
  <c r="N752" i="1" s="1"/>
  <c r="M196" i="1"/>
  <c r="N196" i="1" s="1"/>
  <c r="M7" i="1"/>
  <c r="N7" i="1" s="1"/>
  <c r="L5" i="1"/>
  <c r="M5" i="1"/>
  <c r="N5" i="1" s="1"/>
  <c r="L432" i="1"/>
  <c r="M432" i="1"/>
  <c r="N432" i="1" s="1"/>
  <c r="L709" i="1"/>
  <c r="M709" i="1"/>
  <c r="N709" i="1" s="1"/>
  <c r="M215" i="1"/>
  <c r="N215" i="1" s="1"/>
  <c r="L514" i="1"/>
  <c r="M514" i="1"/>
  <c r="N514" i="1" s="1"/>
  <c r="M399" i="1"/>
  <c r="N399" i="1" s="1"/>
  <c r="L828" i="1"/>
  <c r="M828" i="1"/>
  <c r="N828" i="1" s="1"/>
  <c r="L629" i="1"/>
  <c r="M629" i="1"/>
  <c r="N629" i="1" s="1"/>
  <c r="M329" i="1"/>
  <c r="N329" i="1" s="1"/>
  <c r="M497" i="1"/>
  <c r="N497" i="1" s="1"/>
  <c r="M361" i="1"/>
  <c r="N361" i="1" s="1"/>
  <c r="L130" i="1"/>
  <c r="M130" i="1"/>
  <c r="N130" i="1" s="1"/>
  <c r="L154" i="1"/>
  <c r="M154" i="1"/>
  <c r="N154" i="1" s="1"/>
  <c r="M577" i="1"/>
  <c r="N577" i="1" s="1"/>
  <c r="L388" i="1"/>
  <c r="M388" i="1"/>
  <c r="N388" i="1" s="1"/>
  <c r="M30" i="1"/>
  <c r="N30" i="1" s="1"/>
  <c r="M638" i="1"/>
  <c r="N638" i="1" s="1"/>
  <c r="M161" i="1"/>
  <c r="N161" i="1" s="1"/>
  <c r="L146" i="1"/>
  <c r="M146" i="1"/>
  <c r="N146" i="1" s="1"/>
  <c r="L222" i="1"/>
  <c r="M222" i="1"/>
  <c r="N222" i="1" s="1"/>
  <c r="M548" i="1"/>
  <c r="N548" i="1" s="1"/>
  <c r="M36" i="1"/>
  <c r="N36" i="1" s="1"/>
  <c r="L823" i="1"/>
  <c r="M823" i="1"/>
  <c r="N823" i="1" s="1"/>
  <c r="L495" i="1"/>
  <c r="M495" i="1"/>
  <c r="N495" i="1" s="1"/>
  <c r="L166" i="1"/>
  <c r="M166" i="1"/>
  <c r="N166" i="1" s="1"/>
  <c r="L350" i="1"/>
  <c r="M350" i="1"/>
  <c r="N350" i="1" s="1"/>
  <c r="M122" i="1"/>
  <c r="N122" i="1" s="1"/>
  <c r="L351" i="1"/>
  <c r="M351" i="1"/>
  <c r="N351" i="1" s="1"/>
  <c r="L503" i="1"/>
  <c r="M503" i="1"/>
  <c r="N503" i="1" s="1"/>
  <c r="L688" i="1"/>
  <c r="M688" i="1"/>
  <c r="N688" i="1" s="1"/>
  <c r="L383" i="1"/>
  <c r="M383" i="1"/>
  <c r="N383" i="1" s="1"/>
  <c r="M613" i="1"/>
  <c r="N613" i="1" s="1"/>
  <c r="L171" i="1"/>
  <c r="M171" i="1"/>
  <c r="N171" i="1" s="1"/>
  <c r="L584" i="1"/>
  <c r="M584" i="1"/>
  <c r="N584" i="1" s="1"/>
  <c r="L479" i="1"/>
  <c r="M479" i="1"/>
  <c r="N479" i="1" s="1"/>
  <c r="L258" i="1"/>
  <c r="M258" i="1"/>
  <c r="N258" i="1" s="1"/>
  <c r="L34" i="1"/>
  <c r="M34" i="1"/>
  <c r="N34" i="1" s="1"/>
  <c r="L644" i="1"/>
  <c r="M644" i="1"/>
  <c r="N644" i="1" s="1"/>
  <c r="M686" i="1"/>
  <c r="N686" i="1" s="1"/>
  <c r="L722" i="1"/>
  <c r="M722" i="1"/>
  <c r="N722" i="1" s="1"/>
  <c r="L123" i="1"/>
  <c r="M123" i="1"/>
  <c r="N123" i="1" s="1"/>
  <c r="M44" i="1"/>
  <c r="N44" i="1" s="1"/>
  <c r="L6" i="1"/>
  <c r="M6" i="1"/>
  <c r="N6" i="1" s="1"/>
  <c r="L681" i="1"/>
  <c r="M681" i="1"/>
  <c r="N681" i="1" s="1"/>
  <c r="L770" i="1"/>
  <c r="M770" i="1"/>
  <c r="N770" i="1" s="1"/>
  <c r="L247" i="1"/>
  <c r="M247" i="1"/>
  <c r="N247" i="1" s="1"/>
  <c r="L727" i="1"/>
  <c r="M727" i="1"/>
  <c r="N727" i="1" s="1"/>
  <c r="L543" i="1"/>
  <c r="M543" i="1"/>
  <c r="N543" i="1" s="1"/>
  <c r="M41" i="1"/>
  <c r="N41" i="1" s="1"/>
  <c r="L538" i="1"/>
  <c r="M538" i="1"/>
  <c r="N538" i="1" s="1"/>
  <c r="L29" i="1"/>
  <c r="M29" i="1"/>
  <c r="N29" i="1" s="1"/>
  <c r="M671" i="1"/>
  <c r="N671" i="1" s="1"/>
  <c r="M519" i="1"/>
  <c r="N519" i="1" s="1"/>
  <c r="M646" i="1"/>
  <c r="N646" i="1" s="1"/>
  <c r="L453" i="1"/>
  <c r="M453" i="1"/>
  <c r="N453" i="1" s="1"/>
  <c r="M535" i="1"/>
  <c r="N535" i="1" s="1"/>
  <c r="L550" i="1"/>
  <c r="M550" i="1"/>
  <c r="N550" i="1" s="1"/>
  <c r="M599" i="1"/>
  <c r="N599" i="1" s="1"/>
  <c r="M260" i="1"/>
  <c r="N260" i="1" s="1"/>
  <c r="L778" i="1"/>
  <c r="M778" i="1"/>
  <c r="N778" i="1" s="1"/>
  <c r="L85" i="1"/>
  <c r="M85" i="1"/>
  <c r="N85" i="1" s="1"/>
  <c r="M55" i="1"/>
  <c r="N55" i="1" s="1"/>
  <c r="L831" i="1"/>
  <c r="M831" i="1"/>
  <c r="N831" i="1" s="1"/>
  <c r="L494" i="1"/>
  <c r="M494" i="1"/>
  <c r="N494" i="1" s="1"/>
  <c r="L327" i="1"/>
  <c r="M327" i="1"/>
  <c r="N327" i="1" s="1"/>
  <c r="L68" i="1"/>
  <c r="M68" i="1"/>
  <c r="N68" i="1" s="1"/>
  <c r="M694" i="1"/>
  <c r="N694" i="1" s="1"/>
  <c r="M378" i="1"/>
  <c r="N378" i="1" s="1"/>
  <c r="L435" i="1"/>
  <c r="M435" i="1"/>
  <c r="N435" i="1" s="1"/>
  <c r="L480" i="1"/>
  <c r="M480" i="1"/>
  <c r="N480" i="1" s="1"/>
  <c r="M863" i="1"/>
  <c r="N863" i="1" s="1"/>
  <c r="L824" i="1"/>
  <c r="M824" i="1"/>
  <c r="N824" i="1" s="1"/>
  <c r="L728" i="1"/>
  <c r="M728" i="1"/>
  <c r="N728" i="1" s="1"/>
  <c r="L771" i="1"/>
  <c r="M771" i="1"/>
  <c r="N771" i="1" s="1"/>
  <c r="L607" i="1"/>
  <c r="M607" i="1"/>
  <c r="N607" i="1" s="1"/>
  <c r="L176" i="1"/>
  <c r="M176" i="1"/>
  <c r="N176" i="1" s="1"/>
  <c r="L83" i="1"/>
  <c r="M83" i="1"/>
  <c r="N83" i="1" s="1"/>
  <c r="M135" i="1"/>
  <c r="N135" i="1" s="1"/>
  <c r="L99" i="1"/>
  <c r="M99" i="1"/>
  <c r="N99" i="1" s="1"/>
  <c r="L149" i="1"/>
  <c r="M149" i="1"/>
  <c r="N149" i="1" s="1"/>
  <c r="L464" i="1"/>
  <c r="M464" i="1"/>
  <c r="N464" i="1" s="1"/>
  <c r="M419" i="1"/>
  <c r="N419" i="1" s="1"/>
  <c r="M134" i="1"/>
  <c r="N134" i="1" s="1"/>
  <c r="L105" i="1"/>
  <c r="M105" i="1"/>
  <c r="N105" i="1" s="1"/>
  <c r="M874" i="1"/>
  <c r="N874" i="1" s="1"/>
  <c r="M827" i="1"/>
  <c r="N827" i="1" s="1"/>
  <c r="M684" i="1"/>
  <c r="N684" i="1" s="1"/>
  <c r="L537" i="1"/>
  <c r="M537" i="1"/>
  <c r="N537" i="1" s="1"/>
  <c r="L189" i="1"/>
  <c r="M189" i="1"/>
  <c r="N189" i="1" s="1"/>
  <c r="L407" i="1"/>
  <c r="M407" i="1"/>
  <c r="N407" i="1" s="1"/>
  <c r="L485" i="1"/>
  <c r="M485" i="1"/>
  <c r="N485" i="1" s="1"/>
  <c r="M499" i="1"/>
  <c r="N499" i="1" s="1"/>
  <c r="L359" i="1"/>
  <c r="M359" i="1"/>
  <c r="N359" i="1" s="1"/>
  <c r="M392" i="1"/>
  <c r="N392" i="1" s="1"/>
  <c r="L539" i="1"/>
  <c r="M539" i="1"/>
  <c r="N539" i="1" s="1"/>
  <c r="M476" i="1"/>
  <c r="N476" i="1" s="1"/>
  <c r="L767" i="1"/>
  <c r="M767" i="1"/>
  <c r="N767" i="1" s="1"/>
  <c r="L403" i="1"/>
  <c r="M403" i="1"/>
  <c r="N403" i="1" s="1"/>
  <c r="M719" i="1"/>
  <c r="N719" i="1" s="1"/>
  <c r="L643" i="1"/>
  <c r="M643" i="1"/>
  <c r="N643" i="1" s="1"/>
  <c r="L676" i="1"/>
  <c r="M676" i="1"/>
  <c r="N676" i="1" s="1"/>
  <c r="L788" i="1"/>
  <c r="M788" i="1"/>
  <c r="N788" i="1" s="1"/>
  <c r="L418" i="1"/>
  <c r="M418" i="1"/>
  <c r="N418" i="1" s="1"/>
  <c r="L849" i="1"/>
  <c r="M849" i="1"/>
  <c r="N849" i="1" s="1"/>
  <c r="M830" i="1"/>
  <c r="N830" i="1" s="1"/>
  <c r="L156" i="1"/>
  <c r="M156" i="1"/>
  <c r="N156" i="1" s="1"/>
  <c r="M66" i="1"/>
  <c r="N66" i="1" s="1"/>
  <c r="M282" i="1"/>
  <c r="N282" i="1" s="1"/>
  <c r="L794" i="1"/>
  <c r="M794" i="1"/>
  <c r="N794" i="1" s="1"/>
  <c r="L611" i="1"/>
  <c r="M611" i="1"/>
  <c r="N611" i="1" s="1"/>
  <c r="L360" i="1"/>
  <c r="M360" i="1"/>
  <c r="N360" i="1" s="1"/>
  <c r="M685" i="1"/>
  <c r="N685" i="1" s="1"/>
  <c r="M42" i="1"/>
  <c r="N42" i="1" s="1"/>
  <c r="M107" i="1"/>
  <c r="N107" i="1" s="1"/>
  <c r="M677" i="1"/>
  <c r="N677" i="1" s="1"/>
  <c r="M773" i="1"/>
  <c r="N773" i="1" s="1"/>
  <c r="L289" i="1"/>
  <c r="M289" i="1"/>
  <c r="N289" i="1" s="1"/>
  <c r="M529" i="1"/>
  <c r="N529" i="1" s="1"/>
  <c r="L325" i="1"/>
  <c r="M325" i="1"/>
  <c r="N325" i="1" s="1"/>
  <c r="L173" i="1"/>
  <c r="M173" i="1"/>
  <c r="N173" i="1" s="1"/>
  <c r="M768" i="1"/>
  <c r="N768" i="1" s="1"/>
  <c r="L264" i="1"/>
  <c r="M264" i="1"/>
  <c r="N264" i="1" s="1"/>
  <c r="M352" i="1"/>
  <c r="N352" i="1" s="1"/>
  <c r="M424" i="1"/>
  <c r="N424" i="1" s="1"/>
  <c r="M639" i="1"/>
  <c r="N639" i="1" s="1"/>
  <c r="L35" i="1"/>
  <c r="M35" i="1"/>
  <c r="N35" i="1" s="1"/>
  <c r="M63" i="1"/>
  <c r="N63" i="1" s="1"/>
  <c r="M693" i="1"/>
  <c r="N693" i="1" s="1"/>
  <c r="M233" i="1"/>
  <c r="N233" i="1" s="1"/>
  <c r="M406" i="1"/>
  <c r="N406" i="1" s="1"/>
  <c r="M698" i="1"/>
  <c r="N698" i="1" s="1"/>
  <c r="L623" i="1"/>
  <c r="M623" i="1"/>
  <c r="N623" i="1" s="1"/>
  <c r="L763" i="1"/>
  <c r="M763" i="1"/>
  <c r="N763" i="1" s="1"/>
  <c r="N129" i="1"/>
  <c r="N695" i="1"/>
  <c r="L684" i="1"/>
  <c r="L768" i="1"/>
  <c r="L648" i="1"/>
  <c r="L70" i="1"/>
  <c r="L419" i="1"/>
  <c r="N365" i="1"/>
  <c r="L405" i="1"/>
  <c r="M405" i="1"/>
  <c r="N405" i="1" s="1"/>
  <c r="M873" i="1"/>
  <c r="N873" i="1" s="1"/>
  <c r="M402" i="1"/>
  <c r="N402" i="1" s="1"/>
  <c r="M871" i="1"/>
  <c r="N871" i="1" s="1"/>
  <c r="L334" i="1"/>
  <c r="M334" i="1"/>
  <c r="N334" i="1" s="1"/>
  <c r="L769" i="1"/>
  <c r="M769" i="1"/>
  <c r="N769" i="1" s="1"/>
  <c r="L277" i="1"/>
  <c r="M277" i="1"/>
  <c r="N277" i="1" s="1"/>
  <c r="M579" i="1"/>
  <c r="N579" i="1" s="1"/>
  <c r="L660" i="1"/>
  <c r="M660" i="1"/>
  <c r="N660" i="1" s="1"/>
  <c r="L285" i="1"/>
  <c r="M285" i="1"/>
  <c r="N285" i="1" s="1"/>
  <c r="L49" i="1"/>
  <c r="M49" i="1"/>
  <c r="N49" i="1" s="1"/>
  <c r="L867" i="1"/>
  <c r="M867" i="1"/>
  <c r="N867" i="1" s="1"/>
  <c r="L819" i="1"/>
  <c r="M819" i="1"/>
  <c r="N819" i="1" s="1"/>
  <c r="L462" i="1"/>
  <c r="M462" i="1"/>
  <c r="N462" i="1" s="1"/>
  <c r="L194" i="1"/>
  <c r="M194" i="1"/>
  <c r="N194" i="1" s="1"/>
  <c r="L330" i="1"/>
  <c r="M330" i="1"/>
  <c r="N330" i="1" s="1"/>
  <c r="L571" i="1"/>
  <c r="M571" i="1"/>
  <c r="N571" i="1" s="1"/>
  <c r="M231" i="1"/>
  <c r="N231" i="1" s="1"/>
  <c r="L441" i="1"/>
  <c r="M441" i="1"/>
  <c r="N441" i="1" s="1"/>
  <c r="M89" i="1"/>
  <c r="N89" i="1" s="1"/>
  <c r="L864" i="1"/>
  <c r="M864" i="1"/>
  <c r="N864" i="1" s="1"/>
  <c r="M720" i="1"/>
  <c r="N720" i="1" s="1"/>
  <c r="M737" i="1"/>
  <c r="N737" i="1" s="1"/>
  <c r="L433" i="1"/>
  <c r="M433" i="1"/>
  <c r="N433" i="1" s="1"/>
  <c r="M40" i="1"/>
  <c r="N40" i="1" s="1"/>
  <c r="M669" i="1"/>
  <c r="N669" i="1" s="1"/>
  <c r="M207" i="1"/>
  <c r="N207" i="1" s="1"/>
  <c r="M434" i="1"/>
  <c r="N434" i="1" s="1"/>
  <c r="M391" i="1"/>
  <c r="N391" i="1" s="1"/>
  <c r="L53" i="1"/>
  <c r="M53" i="1"/>
  <c r="N53" i="1" s="1"/>
  <c r="M596" i="1"/>
  <c r="N596" i="1" s="1"/>
  <c r="M619" i="1"/>
  <c r="N619" i="1" s="1"/>
  <c r="L288" i="1"/>
  <c r="M288" i="1"/>
  <c r="N288" i="1" s="1"/>
  <c r="L21" i="1"/>
  <c r="M21" i="1"/>
  <c r="N21" i="1" s="1"/>
  <c r="L46" i="1"/>
  <c r="M46" i="1"/>
  <c r="N46" i="1" s="1"/>
  <c r="L527" i="1"/>
  <c r="M527" i="1"/>
  <c r="N527" i="1" s="1"/>
  <c r="L730" i="1"/>
  <c r="M730" i="1"/>
  <c r="N730" i="1" s="1"/>
  <c r="M299" i="1"/>
  <c r="N299" i="1" s="1"/>
  <c r="M78" i="1"/>
  <c r="N78" i="1" s="1"/>
  <c r="L305" i="1"/>
  <c r="M305" i="1"/>
  <c r="N305" i="1" s="1"/>
  <c r="M74" i="1"/>
  <c r="N74" i="1" s="1"/>
  <c r="L651" i="1"/>
  <c r="M651" i="1"/>
  <c r="N651" i="1" s="1"/>
  <c r="M670" i="1"/>
  <c r="N670" i="1" s="1"/>
  <c r="L319" i="1"/>
  <c r="M319" i="1"/>
  <c r="N319" i="1" s="1"/>
  <c r="M336" i="1"/>
  <c r="N336" i="1" s="1"/>
  <c r="M297" i="1"/>
  <c r="N297" i="1" s="1"/>
  <c r="M317" i="1"/>
  <c r="N317" i="1" s="1"/>
  <c r="L115" i="1"/>
  <c r="M115" i="1"/>
  <c r="N115" i="1" s="1"/>
  <c r="M301" i="1"/>
  <c r="N301" i="1" s="1"/>
  <c r="L816" i="1"/>
  <c r="M816" i="1"/>
  <c r="N816" i="1" s="1"/>
  <c r="L276" i="1"/>
  <c r="M276" i="1"/>
  <c r="N276" i="1" s="1"/>
  <c r="L43" i="1"/>
  <c r="M43" i="1"/>
  <c r="N43" i="1" s="1"/>
  <c r="L348" i="1"/>
  <c r="M348" i="1"/>
  <c r="N348" i="1" s="1"/>
  <c r="L296" i="1"/>
  <c r="M296" i="1"/>
  <c r="N296" i="1" s="1"/>
  <c r="L255" i="1"/>
  <c r="M255" i="1"/>
  <c r="N255" i="1" s="1"/>
  <c r="L79" i="1"/>
  <c r="M79" i="1"/>
  <c r="N79" i="1" s="1"/>
  <c r="L337" i="1"/>
  <c r="M337" i="1"/>
  <c r="N337" i="1" s="1"/>
  <c r="L268" i="1"/>
  <c r="M268" i="1"/>
  <c r="N268" i="1" s="1"/>
  <c r="M780" i="1"/>
  <c r="N780" i="1" s="1"/>
  <c r="L606" i="1"/>
  <c r="M606" i="1"/>
  <c r="N606" i="1" s="1"/>
  <c r="L616" i="1"/>
  <c r="M616" i="1"/>
  <c r="N616" i="1" s="1"/>
  <c r="L795" i="1"/>
  <c r="M795" i="1"/>
  <c r="N795" i="1" s="1"/>
  <c r="L673" i="1"/>
  <c r="M673" i="1"/>
  <c r="N673" i="1" s="1"/>
  <c r="M808" i="1"/>
  <c r="N808" i="1" s="1"/>
  <c r="M791" i="1"/>
  <c r="N791" i="1" s="1"/>
  <c r="L474" i="1"/>
  <c r="M474" i="1"/>
  <c r="N474" i="1" s="1"/>
  <c r="M357" i="1"/>
  <c r="N357" i="1" s="1"/>
  <c r="L135" i="1"/>
  <c r="L587" i="1"/>
  <c r="M587" i="1"/>
  <c r="N587" i="1" s="1"/>
  <c r="L777" i="1"/>
  <c r="M777" i="1"/>
  <c r="N777" i="1" s="1"/>
  <c r="L744" i="1"/>
  <c r="M744" i="1"/>
  <c r="N744" i="1" s="1"/>
  <c r="L346" i="1"/>
  <c r="M346" i="1"/>
  <c r="N346" i="1" s="1"/>
  <c r="M552" i="1"/>
  <c r="N552" i="1" s="1"/>
  <c r="M235" i="1"/>
  <c r="N235" i="1" s="1"/>
  <c r="L502" i="1"/>
  <c r="M502" i="1"/>
  <c r="N502" i="1" s="1"/>
  <c r="L574" i="1"/>
  <c r="M574" i="1"/>
  <c r="N574" i="1" s="1"/>
  <c r="L223" i="1"/>
  <c r="M223" i="1"/>
  <c r="N223" i="1" s="1"/>
  <c r="M408" i="1"/>
  <c r="N408" i="1" s="1"/>
  <c r="L516" i="1"/>
  <c r="M516" i="1"/>
  <c r="N516" i="1" s="1"/>
  <c r="L338" i="1"/>
  <c r="M338" i="1"/>
  <c r="N338" i="1" s="1"/>
  <c r="L45" i="1"/>
  <c r="M45" i="1"/>
  <c r="N45" i="1" s="1"/>
  <c r="L187" i="1"/>
  <c r="M187" i="1"/>
  <c r="N187" i="1" s="1"/>
  <c r="L427" i="1"/>
  <c r="M427" i="1"/>
  <c r="N427" i="1" s="1"/>
  <c r="L313" i="1"/>
  <c r="M313" i="1"/>
  <c r="N313" i="1" s="1"/>
  <c r="M12" i="1"/>
  <c r="N12" i="1" s="1"/>
  <c r="M549" i="1"/>
  <c r="N549" i="1" s="1"/>
  <c r="L609" i="1"/>
  <c r="M609" i="1"/>
  <c r="N609" i="1" s="1"/>
  <c r="L87" i="1"/>
  <c r="M87" i="1"/>
  <c r="N87" i="1" s="1"/>
  <c r="M796" i="1"/>
  <c r="N796" i="1" s="1"/>
  <c r="M845" i="1"/>
  <c r="N845" i="1" s="1"/>
  <c r="L826" i="1"/>
  <c r="M826" i="1"/>
  <c r="N826" i="1" s="1"/>
  <c r="L250" i="1"/>
  <c r="M250" i="1"/>
  <c r="N250" i="1" s="1"/>
  <c r="M716" i="1"/>
  <c r="N716" i="1" s="1"/>
  <c r="L829" i="1"/>
  <c r="M829" i="1"/>
  <c r="N829" i="1" s="1"/>
  <c r="L682" i="1"/>
  <c r="M682" i="1"/>
  <c r="N682" i="1" s="1"/>
  <c r="M473" i="1"/>
  <c r="N473" i="1" s="1"/>
  <c r="M645" i="1"/>
  <c r="N645" i="1" s="1"/>
  <c r="M108" i="1"/>
  <c r="N108" i="1" s="1"/>
  <c r="M848" i="1"/>
  <c r="N848" i="1" s="1"/>
  <c r="L347" i="1"/>
  <c r="M347" i="1"/>
  <c r="N347" i="1" s="1"/>
  <c r="M385" i="1"/>
  <c r="N385" i="1" s="1"/>
  <c r="L875" i="1"/>
  <c r="M875" i="1"/>
  <c r="N875" i="1" s="1"/>
  <c r="L836" i="1"/>
  <c r="M836" i="1"/>
  <c r="N836" i="1" s="1"/>
  <c r="L104" i="1"/>
  <c r="M104" i="1"/>
  <c r="N104" i="1" s="1"/>
  <c r="M442" i="1"/>
  <c r="N442" i="1" s="1"/>
  <c r="L610" i="1"/>
  <c r="M610" i="1"/>
  <c r="N610" i="1" s="1"/>
  <c r="L185" i="1"/>
  <c r="M185" i="1"/>
  <c r="N185" i="1" s="1"/>
  <c r="M825" i="1"/>
  <c r="N825" i="1" s="1"/>
  <c r="M227" i="1"/>
  <c r="N227" i="1" s="1"/>
  <c r="M200" i="1"/>
  <c r="N200" i="1" s="1"/>
  <c r="M205" i="1"/>
  <c r="N205" i="1" s="1"/>
  <c r="M202" i="1"/>
  <c r="N202" i="1" s="1"/>
  <c r="M604" i="1"/>
  <c r="N604" i="1" s="1"/>
  <c r="M736" i="1"/>
  <c r="N736" i="1" s="1"/>
  <c r="L411" i="1"/>
  <c r="M411" i="1"/>
  <c r="N411" i="1" s="1"/>
  <c r="M482" i="1"/>
  <c r="N482" i="1" s="1"/>
  <c r="L398" i="1"/>
  <c r="M398" i="1"/>
  <c r="N398" i="1" s="1"/>
  <c r="M269" i="1"/>
  <c r="N269" i="1" s="1"/>
  <c r="M545" i="1"/>
  <c r="N545" i="1" s="1"/>
  <c r="L143" i="1"/>
  <c r="M143" i="1"/>
  <c r="N143" i="1" s="1"/>
  <c r="M758" i="1"/>
  <c r="N758" i="1" s="1"/>
  <c r="L438" i="1"/>
  <c r="M438" i="1"/>
  <c r="N438" i="1" s="1"/>
  <c r="M456" i="1"/>
  <c r="N456" i="1" s="1"/>
  <c r="L131" i="1"/>
  <c r="M131" i="1"/>
  <c r="N131" i="1" s="1"/>
  <c r="M54" i="1"/>
  <c r="N54" i="1" s="1"/>
  <c r="M486" i="1"/>
  <c r="N486" i="1" s="1"/>
  <c r="L177" i="1"/>
  <c r="M177" i="1"/>
  <c r="N177" i="1" s="1"/>
  <c r="L575" i="1"/>
  <c r="M575" i="1"/>
  <c r="N575" i="1" s="1"/>
  <c r="L183" i="1"/>
  <c r="M183" i="1"/>
  <c r="N183" i="1" s="1"/>
  <c r="L507" i="1"/>
  <c r="M507" i="1"/>
  <c r="N507" i="1" s="1"/>
  <c r="L112" i="1"/>
  <c r="M112" i="1"/>
  <c r="N112" i="1" s="1"/>
  <c r="L551" i="1"/>
  <c r="M551" i="1"/>
  <c r="N551" i="1" s="1"/>
  <c r="L119" i="1"/>
  <c r="M119" i="1"/>
  <c r="N119" i="1" s="1"/>
  <c r="M501" i="1"/>
  <c r="N501" i="1" s="1"/>
  <c r="M876" i="1"/>
  <c r="N876" i="1" s="1"/>
  <c r="L615" i="1"/>
  <c r="M615" i="1"/>
  <c r="N615" i="1" s="1"/>
  <c r="L60" i="1"/>
  <c r="M60" i="1"/>
  <c r="N60" i="1" s="1"/>
  <c r="L197" i="1"/>
  <c r="M197" i="1"/>
  <c r="N197" i="1" s="1"/>
  <c r="L556" i="1"/>
  <c r="M556" i="1"/>
  <c r="N556" i="1" s="1"/>
  <c r="M389" i="1"/>
  <c r="N389" i="1" s="1"/>
  <c r="L597" i="1"/>
  <c r="M597" i="1"/>
  <c r="N597" i="1" s="1"/>
  <c r="L188" i="1"/>
  <c r="M188" i="1"/>
  <c r="N188" i="1" s="1"/>
  <c r="M101" i="1"/>
  <c r="N101" i="1" s="1"/>
  <c r="L267" i="1"/>
  <c r="M267" i="1"/>
  <c r="N267" i="1" s="1"/>
  <c r="M422" i="1"/>
  <c r="N422" i="1" s="1"/>
  <c r="M191" i="1"/>
  <c r="N191" i="1" s="1"/>
  <c r="L150" i="1"/>
  <c r="M150" i="1"/>
  <c r="N150" i="1" s="1"/>
  <c r="L772" i="1"/>
  <c r="M772" i="1"/>
  <c r="N772" i="1" s="1"/>
  <c r="M666" i="1"/>
  <c r="N666" i="1" s="1"/>
  <c r="M259" i="1"/>
  <c r="N259" i="1" s="1"/>
  <c r="M506" i="1"/>
  <c r="N506" i="1" s="1"/>
  <c r="M563" i="1"/>
  <c r="N563" i="1" s="1"/>
  <c r="M754" i="1"/>
  <c r="N754" i="1" s="1"/>
  <c r="L193" i="1"/>
  <c r="M193" i="1"/>
  <c r="N193" i="1" s="1"/>
  <c r="M578" i="1"/>
  <c r="N578" i="1" s="1"/>
  <c r="L748" i="1"/>
  <c r="M748" i="1"/>
  <c r="N748" i="1" s="1"/>
  <c r="L692" i="1"/>
  <c r="M692" i="1"/>
  <c r="N692" i="1" s="1"/>
  <c r="M20" i="1"/>
  <c r="N20" i="1" s="1"/>
  <c r="M423" i="1"/>
  <c r="N423" i="1" s="1"/>
  <c r="M678" i="1"/>
  <c r="N678" i="1" s="1"/>
  <c r="M446" i="1"/>
  <c r="N446" i="1" s="1"/>
  <c r="M475" i="1"/>
  <c r="N475" i="1" s="1"/>
  <c r="L324" i="1"/>
  <c r="M324" i="1"/>
  <c r="N324" i="1" s="1"/>
  <c r="M315" i="1"/>
  <c r="N315" i="1" s="1"/>
  <c r="M520" i="1"/>
  <c r="N520" i="1" s="1"/>
  <c r="L617" i="1"/>
  <c r="M617" i="1"/>
  <c r="N617" i="1" s="1"/>
  <c r="L303" i="1"/>
  <c r="M303" i="1"/>
  <c r="N303" i="1" s="1"/>
  <c r="L278" i="1"/>
  <c r="M278" i="1"/>
  <c r="N278" i="1" s="1"/>
  <c r="L88" i="1"/>
  <c r="M88" i="1"/>
  <c r="N88" i="1" s="1"/>
  <c r="M238" i="1"/>
  <c r="N238" i="1" s="1"/>
  <c r="M469" i="1"/>
  <c r="N469" i="1" s="1"/>
  <c r="M595" i="1"/>
  <c r="N595" i="1" s="1"/>
  <c r="L564" i="1"/>
  <c r="M564" i="1"/>
  <c r="N564" i="1" s="1"/>
  <c r="M349" i="1"/>
  <c r="N349" i="1" s="1"/>
  <c r="L492" i="1"/>
  <c r="M492" i="1"/>
  <c r="N492" i="1" s="1"/>
  <c r="L588" i="1"/>
  <c r="M588" i="1"/>
  <c r="N588" i="1" s="1"/>
  <c r="M762" i="1"/>
  <c r="N762" i="1" s="1"/>
  <c r="L444" i="1"/>
  <c r="M444" i="1"/>
  <c r="N444" i="1" s="1"/>
  <c r="M743" i="1"/>
  <c r="N743" i="1" s="1"/>
  <c r="M600" i="1"/>
  <c r="N600" i="1" s="1"/>
  <c r="L364" i="1"/>
  <c r="M364" i="1"/>
  <c r="N364" i="1" s="1"/>
  <c r="M56" i="1"/>
  <c r="N56" i="1" s="1"/>
  <c r="L190" i="1"/>
  <c r="M190" i="1"/>
  <c r="N190" i="1" s="1"/>
  <c r="L491" i="1"/>
  <c r="M491" i="1"/>
  <c r="N491" i="1" s="1"/>
  <c r="M844" i="1"/>
  <c r="N844" i="1" s="1"/>
  <c r="L100" i="1"/>
  <c r="M100" i="1"/>
  <c r="N100" i="1" s="1"/>
  <c r="L109" i="1"/>
  <c r="M109" i="1"/>
  <c r="N109" i="1" s="1"/>
  <c r="M554" i="1"/>
  <c r="N554" i="1" s="1"/>
  <c r="M165" i="1"/>
  <c r="N165" i="1" s="1"/>
  <c r="M304" i="1"/>
  <c r="N304" i="1" s="1"/>
  <c r="L203" i="1"/>
  <c r="M203" i="1"/>
  <c r="N203" i="1" s="1"/>
  <c r="M851" i="1"/>
  <c r="N851" i="1" s="1"/>
  <c r="L715" i="1"/>
  <c r="M715" i="1"/>
  <c r="N715" i="1" s="1"/>
  <c r="M208" i="1"/>
  <c r="N208" i="1" s="1"/>
  <c r="M417" i="1"/>
  <c r="N417" i="1" s="1"/>
  <c r="M273" i="1"/>
  <c r="N273" i="1" s="1"/>
  <c r="M393" i="1"/>
  <c r="N393" i="1" s="1"/>
  <c r="L416" i="1"/>
  <c r="M416" i="1"/>
  <c r="N416" i="1" s="1"/>
  <c r="M448" i="1"/>
  <c r="N448" i="1" s="1"/>
  <c r="M239" i="1"/>
  <c r="N239" i="1" s="1"/>
  <c r="L256" i="1"/>
  <c r="M256" i="1"/>
  <c r="N256" i="1" s="1"/>
  <c r="M632" i="1"/>
  <c r="N632" i="1" s="1"/>
  <c r="M92" i="1"/>
  <c r="N92" i="1" s="1"/>
  <c r="M858" i="1"/>
  <c r="N858" i="1" s="1"/>
  <c r="M116" i="1"/>
  <c r="N116" i="1" s="1"/>
  <c r="M263" i="1"/>
  <c r="N263" i="1" s="1"/>
  <c r="M331" i="1"/>
  <c r="N331" i="1" s="1"/>
  <c r="M314" i="1"/>
  <c r="N314" i="1" s="1"/>
  <c r="M561" i="1"/>
  <c r="N561" i="1" s="1"/>
  <c r="L51" i="1"/>
  <c r="M51" i="1"/>
  <c r="N51" i="1" s="1"/>
  <c r="M271" i="1"/>
  <c r="N271" i="1" s="1"/>
  <c r="L228" i="1"/>
  <c r="M228" i="1"/>
  <c r="N228" i="1" s="1"/>
  <c r="M534" i="1"/>
  <c r="N534" i="1" s="1"/>
  <c r="L640" i="1"/>
  <c r="M640" i="1"/>
  <c r="N640" i="1" s="1"/>
  <c r="L654" i="1"/>
  <c r="M654" i="1"/>
  <c r="N654" i="1" s="1"/>
  <c r="L809" i="1"/>
  <c r="M809" i="1"/>
  <c r="N809" i="1" s="1"/>
  <c r="M696" i="1"/>
  <c r="N696" i="1" s="1"/>
  <c r="L426" i="1"/>
  <c r="M426" i="1"/>
  <c r="N426" i="1" s="1"/>
  <c r="L50" i="1"/>
  <c r="M50" i="1"/>
  <c r="N50" i="1" s="1"/>
  <c r="L704" i="1"/>
  <c r="M704" i="1"/>
  <c r="N704" i="1" s="1"/>
  <c r="M24" i="1"/>
  <c r="N24" i="1" s="1"/>
  <c r="L234" i="1"/>
  <c r="M234" i="1"/>
  <c r="N234" i="1" s="1"/>
  <c r="M253" i="1"/>
  <c r="N253" i="1" s="1"/>
  <c r="L605" i="1"/>
  <c r="M605" i="1"/>
  <c r="N605" i="1" s="1"/>
  <c r="L192" i="1"/>
  <c r="M192" i="1"/>
  <c r="N192" i="1" s="1"/>
  <c r="L512" i="1"/>
  <c r="M512" i="1"/>
  <c r="N512" i="1" s="1"/>
  <c r="M522" i="1"/>
  <c r="N522" i="1" s="1"/>
  <c r="M240" i="1"/>
  <c r="N240" i="1" s="1"/>
  <c r="M590" i="1"/>
  <c r="N590" i="1" s="1"/>
  <c r="L65" i="1"/>
  <c r="M65" i="1"/>
  <c r="N65" i="1" s="1"/>
  <c r="L747" i="1"/>
  <c r="M747" i="1"/>
  <c r="N747" i="1" s="1"/>
  <c r="L91" i="1"/>
  <c r="M91" i="1"/>
  <c r="N91" i="1" s="1"/>
  <c r="L741" i="1"/>
  <c r="M741" i="1"/>
  <c r="N741" i="1" s="1"/>
  <c r="L750" i="1"/>
  <c r="M750" i="1"/>
  <c r="N750" i="1" s="1"/>
  <c r="L145" i="1"/>
  <c r="M145" i="1"/>
  <c r="N145" i="1" s="1"/>
  <c r="M290" i="1"/>
  <c r="N290" i="1" s="1"/>
  <c r="L813" i="1"/>
  <c r="M813" i="1"/>
  <c r="N813" i="1" s="1"/>
  <c r="M300" i="1"/>
  <c r="N300" i="1" s="1"/>
  <c r="M764" i="1"/>
  <c r="N764" i="1" s="1"/>
  <c r="L598" i="1"/>
  <c r="M598" i="1"/>
  <c r="N598" i="1" s="1"/>
  <c r="L528" i="1"/>
  <c r="M528" i="1"/>
  <c r="N528" i="1" s="1"/>
  <c r="L160" i="1"/>
  <c r="M160" i="1"/>
  <c r="N160" i="1" s="1"/>
  <c r="L81" i="1"/>
  <c r="M81" i="1"/>
  <c r="N81" i="1" s="1"/>
  <c r="M701" i="1"/>
  <c r="N701" i="1" s="1"/>
  <c r="M218" i="1"/>
  <c r="N218" i="1" s="1"/>
  <c r="M675" i="1"/>
  <c r="N675" i="1" s="1"/>
  <c r="M387" i="1"/>
  <c r="N387" i="1" s="1"/>
  <c r="L125" i="1"/>
  <c r="M125" i="1"/>
  <c r="N125" i="1" s="1"/>
  <c r="L810" i="1"/>
  <c r="M810" i="1"/>
  <c r="N810" i="1" s="1"/>
  <c r="M323" i="1"/>
  <c r="N323" i="1" s="1"/>
  <c r="L370" i="1"/>
  <c r="M370" i="1"/>
  <c r="N370" i="1" s="1"/>
  <c r="M292" i="1"/>
  <c r="N292" i="1" s="1"/>
  <c r="M807" i="1"/>
  <c r="N807" i="1" s="1"/>
  <c r="M532" i="1"/>
  <c r="N532" i="1" s="1"/>
  <c r="N321" i="1"/>
  <c r="L858" i="1"/>
  <c r="L874" i="1"/>
  <c r="N172" i="1"/>
  <c r="L406" i="1"/>
  <c r="N612" i="1"/>
  <c r="L456" i="1"/>
  <c r="N70" i="1"/>
  <c r="L314" i="1"/>
  <c r="L773" i="1"/>
  <c r="L378" i="1"/>
  <c r="L392" i="1"/>
  <c r="L476" i="1"/>
  <c r="L178" i="1"/>
  <c r="L242" i="1"/>
  <c r="M242" i="1"/>
  <c r="N242" i="1" s="1"/>
  <c r="L57" i="1"/>
  <c r="M57" i="1"/>
  <c r="N57" i="1" s="1"/>
  <c r="L668" i="1"/>
  <c r="M668" i="1"/>
  <c r="N668" i="1" s="1"/>
  <c r="M342" i="1"/>
  <c r="N342" i="1" s="1"/>
  <c r="M820" i="1"/>
  <c r="N820" i="1" s="1"/>
  <c r="L151" i="1"/>
  <c r="M151" i="1"/>
  <c r="N151" i="1" s="1"/>
  <c r="L463" i="1"/>
  <c r="M463" i="1"/>
  <c r="N463" i="1" s="1"/>
  <c r="L739" i="1"/>
  <c r="M739" i="1"/>
  <c r="N739" i="1" s="1"/>
  <c r="L708" i="1"/>
  <c r="M708" i="1"/>
  <c r="N708" i="1" s="1"/>
  <c r="L510" i="1"/>
  <c r="M510" i="1"/>
  <c r="N510" i="1" s="1"/>
  <c r="L782" i="1"/>
  <c r="M782" i="1"/>
  <c r="N782" i="1" s="1"/>
  <c r="L850" i="1"/>
  <c r="M850" i="1"/>
  <c r="N850" i="1" s="1"/>
  <c r="L702" i="1"/>
  <c r="M702" i="1"/>
  <c r="N702" i="1" s="1"/>
  <c r="L662" i="1"/>
  <c r="M662" i="1"/>
  <c r="N662" i="1" s="1"/>
  <c r="L724" i="1"/>
  <c r="M724" i="1"/>
  <c r="N724" i="1" s="1"/>
  <c r="L332" i="1"/>
  <c r="M332" i="1"/>
  <c r="N332" i="1" s="1"/>
  <c r="L483" i="1"/>
  <c r="M483" i="1"/>
  <c r="N483" i="1" s="1"/>
  <c r="L852" i="1"/>
  <c r="M852" i="1"/>
  <c r="N852" i="1" s="1"/>
  <c r="L302" i="1"/>
  <c r="M302" i="1"/>
  <c r="N302" i="1" s="1"/>
  <c r="L703" i="1"/>
  <c r="M703" i="1"/>
  <c r="N703" i="1" s="1"/>
  <c r="L759" i="1"/>
  <c r="M759" i="1"/>
  <c r="N759" i="1" s="1"/>
  <c r="M341" i="1"/>
  <c r="N341" i="1" s="1"/>
  <c r="L120" i="1"/>
  <c r="M120" i="1"/>
  <c r="N120" i="1" s="1"/>
  <c r="L593" i="1"/>
  <c r="M593" i="1"/>
  <c r="N593" i="1" s="1"/>
  <c r="L401" i="1"/>
  <c r="M401" i="1"/>
  <c r="N401" i="1" s="1"/>
  <c r="L633" i="1"/>
  <c r="M633" i="1"/>
  <c r="N633" i="1" s="1"/>
  <c r="M97" i="1"/>
  <c r="N97" i="1" s="1"/>
  <c r="L10" i="1"/>
  <c r="M10" i="1"/>
  <c r="N10" i="1" s="1"/>
  <c r="L637" i="1"/>
  <c r="M637" i="1"/>
  <c r="N637" i="1" s="1"/>
  <c r="M69" i="1"/>
  <c r="N69" i="1" s="1"/>
  <c r="L369" i="1"/>
  <c r="M369" i="1"/>
  <c r="N369" i="1" s="1"/>
  <c r="M195" i="1"/>
  <c r="N195" i="1" s="1"/>
  <c r="L58" i="1"/>
  <c r="M58" i="1"/>
  <c r="N58" i="1" s="1"/>
  <c r="L243" i="1"/>
  <c r="M243" i="1"/>
  <c r="N243" i="1" s="1"/>
  <c r="L523" i="1"/>
  <c r="M523" i="1"/>
  <c r="N523" i="1" s="1"/>
  <c r="L415" i="1"/>
  <c r="M415" i="1"/>
  <c r="N415" i="1" s="1"/>
  <c r="L274" i="1"/>
  <c r="M274" i="1"/>
  <c r="N274" i="1" s="1"/>
  <c r="L484" i="1"/>
  <c r="M484" i="1"/>
  <c r="N484" i="1" s="1"/>
  <c r="M431" i="1"/>
  <c r="N431" i="1" s="1"/>
  <c r="M386" i="1"/>
  <c r="N386" i="1" s="1"/>
  <c r="M326" i="1"/>
  <c r="N326" i="1" s="1"/>
  <c r="M159" i="1"/>
  <c r="N159" i="1" s="1"/>
  <c r="L799" i="1"/>
  <c r="M799" i="1"/>
  <c r="N799" i="1" s="1"/>
  <c r="M562" i="1"/>
  <c r="N562" i="1" s="1"/>
  <c r="L354" i="1"/>
  <c r="M354" i="1"/>
  <c r="N354" i="1" s="1"/>
  <c r="L707" i="1"/>
  <c r="M707" i="1"/>
  <c r="N707" i="1" s="1"/>
  <c r="L568" i="1"/>
  <c r="M568" i="1"/>
  <c r="N568" i="1" s="1"/>
  <c r="M659" i="1"/>
  <c r="N659" i="1" s="1"/>
  <c r="L396" i="1"/>
  <c r="M396" i="1"/>
  <c r="N396" i="1" s="1"/>
  <c r="L394" i="1"/>
  <c r="M394" i="1"/>
  <c r="N394" i="1" s="1"/>
  <c r="M232" i="1"/>
  <c r="N232" i="1" s="1"/>
  <c r="L384" i="1"/>
  <c r="M384" i="1"/>
  <c r="N384" i="1" s="1"/>
  <c r="L594" i="1"/>
  <c r="M594" i="1"/>
  <c r="N594" i="1" s="1"/>
  <c r="M147" i="1"/>
  <c r="N147" i="1" s="1"/>
  <c r="M511" i="1"/>
  <c r="N511" i="1" s="1"/>
  <c r="L710" i="1"/>
  <c r="M710" i="1"/>
  <c r="N710" i="1" s="1"/>
  <c r="L493" i="1"/>
  <c r="M493" i="1"/>
  <c r="N493" i="1" s="1"/>
  <c r="L137" i="1"/>
  <c r="M137" i="1"/>
  <c r="N137" i="1" s="1"/>
  <c r="L505" i="1"/>
  <c r="M505" i="1"/>
  <c r="N505" i="1" s="1"/>
  <c r="M542" i="1"/>
  <c r="N542" i="1" s="1"/>
  <c r="L266" i="1"/>
  <c r="M266" i="1"/>
  <c r="N266" i="1" s="1"/>
  <c r="M533" i="1"/>
  <c r="N533" i="1" s="1"/>
  <c r="M67" i="1"/>
  <c r="N67" i="1" s="1"/>
  <c r="M631" i="1"/>
  <c r="N631" i="1" s="1"/>
  <c r="M372" i="1"/>
  <c r="N372" i="1" s="1"/>
  <c r="L490" i="1"/>
  <c r="M490" i="1"/>
  <c r="N490" i="1" s="1"/>
  <c r="M460" i="1"/>
  <c r="N460" i="1" s="1"/>
  <c r="M293" i="1"/>
  <c r="N293" i="1" s="1"/>
  <c r="L862" i="1"/>
  <c r="M862" i="1"/>
  <c r="N862" i="1" s="1"/>
  <c r="L404" i="1"/>
  <c r="M404" i="1"/>
  <c r="N404" i="1" s="1"/>
  <c r="M140" i="1"/>
  <c r="N140" i="1" s="1"/>
  <c r="M333" i="1"/>
  <c r="N333" i="1" s="1"/>
  <c r="L454" i="1"/>
  <c r="M454" i="1"/>
  <c r="N454" i="1" s="1"/>
  <c r="M841" i="1"/>
  <c r="N841" i="1" s="1"/>
  <c r="L379" i="1"/>
  <c r="M379" i="1"/>
  <c r="N379" i="1" s="1"/>
  <c r="L382" i="1"/>
  <c r="M382" i="1"/>
  <c r="N382" i="1" s="1"/>
  <c r="L726" i="1"/>
  <c r="M726" i="1"/>
  <c r="N726" i="1" s="1"/>
  <c r="M508" i="1"/>
  <c r="N508" i="1" s="1"/>
  <c r="L113" i="1"/>
  <c r="M113" i="1"/>
  <c r="N113" i="1" s="1"/>
  <c r="L784" i="1"/>
  <c r="M784" i="1"/>
  <c r="N784" i="1" s="1"/>
  <c r="M468" i="1"/>
  <c r="N468" i="1" s="1"/>
  <c r="L749" i="1"/>
  <c r="M749" i="1"/>
  <c r="N749" i="1" s="1"/>
  <c r="M630" i="1"/>
  <c r="N630" i="1" s="1"/>
  <c r="L221" i="1"/>
  <c r="M221" i="1"/>
  <c r="N221" i="1" s="1"/>
  <c r="L843" i="1"/>
  <c r="M843" i="1"/>
  <c r="N843" i="1" s="1"/>
  <c r="M732" i="1"/>
  <c r="N732" i="1" s="1"/>
  <c r="L774" i="1"/>
  <c r="M774" i="1"/>
  <c r="N774" i="1" s="1"/>
  <c r="L683" i="1"/>
  <c r="M683" i="1"/>
  <c r="N683" i="1" s="1"/>
  <c r="M281" i="1"/>
  <c r="N281" i="1" s="1"/>
  <c r="L33" i="1"/>
  <c r="M33" i="1"/>
  <c r="N33" i="1" s="1"/>
  <c r="L90" i="1"/>
  <c r="M90" i="1"/>
  <c r="N90" i="1" s="1"/>
  <c r="L52" i="1"/>
  <c r="M52" i="1"/>
  <c r="N52" i="1" s="1"/>
  <c r="M801" i="1"/>
  <c r="N801" i="1" s="1"/>
  <c r="M846" i="1"/>
  <c r="N846" i="1" s="1"/>
  <c r="L428" i="1"/>
  <c r="M428" i="1"/>
  <c r="N428" i="1" s="1"/>
  <c r="L804" i="1"/>
  <c r="M804" i="1"/>
  <c r="N804" i="1" s="1"/>
  <c r="M64" i="1"/>
  <c r="N64" i="1" s="1"/>
  <c r="M705" i="1"/>
  <c r="N705" i="1" s="1"/>
  <c r="M621" i="1"/>
  <c r="N621" i="1" s="1"/>
  <c r="L395" i="1"/>
  <c r="M395" i="1"/>
  <c r="N395" i="1" s="1"/>
  <c r="M294" i="1"/>
  <c r="N294" i="1" s="1"/>
  <c r="L687" i="1"/>
  <c r="M687" i="1"/>
  <c r="N687" i="1" s="1"/>
  <c r="L576" i="1"/>
  <c r="M576" i="1"/>
  <c r="N576" i="1" s="1"/>
  <c r="L857" i="1"/>
  <c r="M857" i="1"/>
  <c r="N857" i="1" s="1"/>
  <c r="L31" i="1"/>
  <c r="M31" i="1"/>
  <c r="N31" i="1" s="1"/>
  <c r="M712" i="1"/>
  <c r="N712" i="1" s="1"/>
  <c r="M451" i="1"/>
  <c r="N451" i="1" s="1"/>
  <c r="L139" i="1"/>
  <c r="M139" i="1"/>
  <c r="N139" i="1" s="1"/>
  <c r="L180" i="1"/>
  <c r="M180" i="1"/>
  <c r="N180" i="1" s="1"/>
  <c r="M249" i="1"/>
  <c r="N249" i="1" s="1"/>
  <c r="M445" i="1"/>
  <c r="N445" i="1" s="1"/>
  <c r="M802" i="1"/>
  <c r="N802" i="1" s="1"/>
  <c r="M627" i="1"/>
  <c r="N627" i="1" s="1"/>
  <c r="M734" i="1"/>
  <c r="N734" i="1" s="1"/>
  <c r="L142" i="1"/>
  <c r="M142" i="1"/>
  <c r="N142" i="1" s="1"/>
  <c r="M663" i="1"/>
  <c r="N663" i="1" s="1"/>
  <c r="M38" i="1"/>
  <c r="N38" i="1" s="1"/>
  <c r="L731" i="1"/>
  <c r="M731" i="1"/>
  <c r="N731" i="1" s="1"/>
  <c r="M376" i="1"/>
  <c r="N376" i="1" s="1"/>
  <c r="M158" i="1"/>
  <c r="N158" i="1" s="1"/>
  <c r="M450" i="1"/>
  <c r="N450" i="1" s="1"/>
  <c r="M806" i="1"/>
  <c r="N806" i="1" s="1"/>
  <c r="M665" i="1"/>
  <c r="N665" i="1" s="1"/>
  <c r="L532" i="1"/>
  <c r="L116" i="1"/>
  <c r="L323" i="1"/>
  <c r="L67" i="1"/>
  <c r="L92" i="1"/>
  <c r="L389" i="1"/>
  <c r="N420" i="1"/>
  <c r="L352" i="1"/>
  <c r="L240" i="1"/>
  <c r="L107" i="1"/>
  <c r="N711" i="1"/>
  <c r="L218" i="1"/>
  <c r="L686" i="1"/>
  <c r="L290" i="1"/>
  <c r="N672" i="1"/>
  <c r="L208" i="1"/>
  <c r="L172" i="1"/>
  <c r="L807" i="1"/>
  <c r="L424" i="1"/>
  <c r="L639" i="1"/>
  <c r="L613" i="1"/>
  <c r="L42" i="1"/>
  <c r="L542" i="1"/>
  <c r="L499" i="1"/>
  <c r="L331" i="1"/>
  <c r="L233" i="1"/>
  <c r="L283" i="1"/>
  <c r="L869" i="1"/>
  <c r="N869" i="1"/>
  <c r="L838" i="1"/>
  <c r="N838" i="1"/>
  <c r="N718" i="1"/>
  <c r="L718" i="1"/>
  <c r="L4" i="1"/>
  <c r="L706" i="1"/>
  <c r="L387" i="1"/>
  <c r="L393" i="1"/>
  <c r="L239" i="1"/>
  <c r="L632" i="1"/>
  <c r="N182" i="1"/>
  <c r="L300" i="1"/>
  <c r="L675" i="1"/>
  <c r="L292" i="1"/>
  <c r="L851" i="1"/>
  <c r="L696" i="1"/>
  <c r="L732" i="1"/>
  <c r="L786" i="1"/>
  <c r="N786" i="1"/>
  <c r="L546" i="1"/>
  <c r="N546" i="1"/>
  <c r="N390" i="1"/>
  <c r="L390" i="1"/>
  <c r="L812" i="1"/>
  <c r="N812" i="1"/>
  <c r="N283" i="1"/>
  <c r="N4" i="1"/>
  <c r="N706" i="1"/>
  <c r="L695" i="1"/>
  <c r="L756" i="1"/>
  <c r="L604" i="1"/>
  <c r="L24" i="1"/>
  <c r="L561" i="1"/>
  <c r="L448" i="1"/>
  <c r="L701" i="1"/>
  <c r="N374" i="1"/>
  <c r="L374" i="1"/>
  <c r="L246" i="1"/>
  <c r="N246" i="1"/>
  <c r="L71" i="1"/>
  <c r="N71" i="1"/>
  <c r="L667" i="1"/>
  <c r="N667" i="1"/>
  <c r="N219" i="1"/>
  <c r="L219" i="1"/>
  <c r="N488" i="1"/>
  <c r="L488" i="1"/>
  <c r="N335" i="1"/>
  <c r="L335" i="1"/>
  <c r="L182" i="1"/>
  <c r="L522" i="1"/>
  <c r="L271" i="1"/>
  <c r="L273" i="1"/>
  <c r="L263" i="1"/>
  <c r="L601" i="1"/>
  <c r="N601" i="1"/>
  <c r="L626" i="1"/>
  <c r="N626" i="1"/>
  <c r="N429" i="1"/>
  <c r="L429" i="1"/>
  <c r="L9" i="1"/>
  <c r="N9" i="1"/>
  <c r="N581" i="1"/>
  <c r="L581" i="1"/>
  <c r="N634" i="1"/>
  <c r="L634" i="1"/>
  <c r="N410" i="1"/>
  <c r="L410" i="1"/>
  <c r="N723" i="1"/>
  <c r="L723" i="1"/>
  <c r="N22" i="1"/>
  <c r="L22" i="1"/>
  <c r="L214" i="1"/>
  <c r="L265" i="1"/>
  <c r="L791" i="1"/>
  <c r="L342" i="1"/>
  <c r="L371" i="1"/>
  <c r="L377" i="1"/>
  <c r="L94" i="1"/>
  <c r="L468" i="1"/>
  <c r="N265" i="1"/>
  <c r="L361" i="1"/>
  <c r="L315" i="1"/>
  <c r="L196" i="1"/>
  <c r="L876" i="1"/>
  <c r="L755" i="1"/>
  <c r="L17" i="1"/>
  <c r="L69" i="1"/>
  <c r="N842" i="1"/>
  <c r="N94" i="1"/>
  <c r="L74" i="1"/>
  <c r="L366" i="1"/>
  <c r="L780" i="1"/>
  <c r="L817" i="1"/>
  <c r="L671" i="1"/>
  <c r="L808" i="1"/>
  <c r="L497" i="1"/>
  <c r="N721" i="1"/>
  <c r="L519" i="1"/>
  <c r="L55" i="1"/>
  <c r="L205" i="1"/>
  <c r="L207" i="1"/>
  <c r="L209" i="1"/>
  <c r="L736" i="1"/>
  <c r="L147" i="1"/>
  <c r="L72" i="1"/>
  <c r="L721" i="1"/>
  <c r="L349" i="1"/>
  <c r="L431" i="1"/>
  <c r="N740" i="1"/>
  <c r="N603" i="1"/>
  <c r="L341" i="1"/>
  <c r="N377" i="1"/>
  <c r="L540" i="1"/>
  <c r="L501" i="1"/>
  <c r="L469" i="1"/>
  <c r="L814" i="1"/>
  <c r="L30" i="1"/>
  <c r="L820" i="1"/>
  <c r="N624" i="1"/>
  <c r="L740" i="1"/>
  <c r="L215" i="1"/>
  <c r="L195" i="1"/>
  <c r="L603" i="1"/>
  <c r="L535" i="1"/>
  <c r="L260" i="1"/>
  <c r="L78" i="1"/>
  <c r="L670" i="1"/>
  <c r="L873" i="1"/>
  <c r="L729" i="1"/>
  <c r="L658" i="1"/>
  <c r="L545" i="1"/>
  <c r="L128" i="1"/>
  <c r="L40" i="1"/>
  <c r="L144" i="1"/>
  <c r="L579" i="1"/>
  <c r="L54" i="1"/>
  <c r="L669" i="1"/>
  <c r="L678" i="1"/>
  <c r="N636" i="1"/>
  <c r="L140" i="1"/>
  <c r="L646" i="1"/>
  <c r="L630" i="1"/>
  <c r="N339" i="1"/>
  <c r="L165" i="1"/>
  <c r="N209" i="1"/>
  <c r="L20" i="1"/>
  <c r="L486" i="1"/>
  <c r="L599" i="1"/>
  <c r="L232" i="1"/>
  <c r="L636" i="1"/>
  <c r="N753" i="1"/>
  <c r="L840" i="1"/>
  <c r="N840" i="1"/>
  <c r="L163" i="1"/>
  <c r="N163" i="1"/>
  <c r="N62" i="1"/>
  <c r="L62" i="1"/>
  <c r="L700" i="1"/>
  <c r="N700" i="1"/>
  <c r="N765" i="1"/>
  <c r="L765" i="1"/>
  <c r="N674" i="1"/>
  <c r="L466" i="1"/>
  <c r="N466" i="1"/>
  <c r="N481" i="1"/>
  <c r="L481" i="1"/>
  <c r="N821" i="1"/>
  <c r="L821" i="1"/>
  <c r="L15" i="1"/>
  <c r="N15" i="1"/>
  <c r="L413" i="1"/>
  <c r="N413" i="1"/>
  <c r="N61" i="1"/>
  <c r="L61" i="1"/>
  <c r="L783" i="1"/>
  <c r="N783" i="1"/>
  <c r="L478" i="1"/>
  <c r="N478" i="1"/>
  <c r="N847" i="1"/>
  <c r="L847" i="1"/>
  <c r="N152" i="1"/>
  <c r="L152" i="1"/>
  <c r="L577" i="1"/>
  <c r="L638" i="1"/>
  <c r="L121" i="1"/>
  <c r="N121" i="1"/>
  <c r="N650" i="1"/>
  <c r="L650" i="1"/>
  <c r="L589" i="1"/>
  <c r="N589" i="1"/>
  <c r="N835" i="1"/>
  <c r="L835" i="1"/>
  <c r="L792" i="1"/>
  <c r="N792" i="1"/>
  <c r="L362" i="1"/>
  <c r="N362" i="1"/>
  <c r="L558" i="1"/>
  <c r="N558" i="1"/>
  <c r="L622" i="1"/>
  <c r="N622" i="1"/>
  <c r="L689" i="1"/>
  <c r="N689" i="1"/>
  <c r="N518" i="1"/>
  <c r="L518" i="1"/>
  <c r="N798" i="1"/>
  <c r="L798" i="1"/>
  <c r="N212" i="1"/>
  <c r="L212" i="1"/>
  <c r="N400" i="1"/>
  <c r="L400" i="1"/>
  <c r="N521" i="1"/>
  <c r="L521" i="1"/>
  <c r="L753" i="1"/>
  <c r="L399" i="1"/>
  <c r="L423" i="1"/>
  <c r="L595" i="1"/>
  <c r="L329" i="1"/>
  <c r="L159" i="1"/>
  <c r="L259" i="1"/>
  <c r="L238" i="1"/>
  <c r="L793" i="1"/>
  <c r="L391" i="1"/>
  <c r="L758" i="1"/>
  <c r="L269" i="1"/>
  <c r="N128" i="1"/>
  <c r="N580" i="1"/>
  <c r="L659" i="1"/>
  <c r="L202" i="1"/>
  <c r="L511" i="1"/>
  <c r="L762" i="1"/>
  <c r="L508" i="1"/>
  <c r="L489" i="1"/>
  <c r="N489" i="1"/>
  <c r="L126" i="1"/>
  <c r="N126" i="1"/>
  <c r="L515" i="1"/>
  <c r="N515" i="1"/>
  <c r="N322" i="1"/>
  <c r="L322" i="1"/>
  <c r="N291" i="1"/>
  <c r="L291" i="1"/>
  <c r="L358" i="1"/>
  <c r="N358" i="1"/>
  <c r="N498" i="1"/>
  <c r="L498" i="1"/>
  <c r="L635" i="1"/>
  <c r="N635" i="1"/>
  <c r="N440" i="1"/>
  <c r="L440" i="1"/>
  <c r="N641" i="1"/>
  <c r="L641" i="1"/>
  <c r="N471" i="1"/>
  <c r="L471" i="1"/>
  <c r="N452" i="1"/>
  <c r="L452" i="1"/>
  <c r="N27" i="1"/>
  <c r="L27" i="1"/>
  <c r="L547" i="1"/>
  <c r="N547" i="1"/>
  <c r="L553" i="1"/>
  <c r="N553" i="1"/>
  <c r="L37" i="1"/>
  <c r="N37" i="1"/>
  <c r="N373" i="1"/>
  <c r="L373" i="1"/>
  <c r="N295" i="1"/>
  <c r="L803" i="1"/>
  <c r="N803" i="1"/>
  <c r="N84" i="1"/>
  <c r="L84" i="1"/>
  <c r="L679" i="1"/>
  <c r="N679" i="1"/>
  <c r="N186" i="1"/>
  <c r="L186" i="1"/>
  <c r="N184" i="1"/>
  <c r="L184" i="1"/>
  <c r="N98" i="1"/>
  <c r="L98" i="1"/>
  <c r="N213" i="1"/>
  <c r="N18" i="1"/>
  <c r="L18" i="1"/>
  <c r="N16" i="1"/>
  <c r="L16" i="1"/>
  <c r="N114" i="1"/>
  <c r="L114" i="1"/>
  <c r="N487" i="1"/>
  <c r="L375" i="1"/>
  <c r="N375" i="1"/>
  <c r="L557" i="1"/>
  <c r="N557" i="1"/>
  <c r="N47" i="1"/>
  <c r="L47" i="1"/>
  <c r="L738" i="1"/>
  <c r="N738" i="1"/>
  <c r="L124" i="1"/>
  <c r="N124" i="1"/>
  <c r="N766" i="1"/>
  <c r="L766" i="1"/>
  <c r="L262" i="1"/>
  <c r="N262" i="1"/>
  <c r="L592" i="1"/>
  <c r="N592" i="1"/>
  <c r="L614" i="1"/>
  <c r="N614" i="1"/>
  <c r="L583" i="1"/>
  <c r="N583" i="1"/>
  <c r="N465" i="1"/>
  <c r="L465" i="1"/>
  <c r="N524" i="1"/>
  <c r="L524" i="1"/>
  <c r="L815" i="1"/>
  <c r="N815" i="1"/>
  <c r="L751" i="1"/>
  <c r="N751" i="1"/>
  <c r="L624" i="1"/>
  <c r="L865" i="1"/>
  <c r="N865" i="1"/>
  <c r="L75" i="1"/>
  <c r="N75" i="1"/>
  <c r="N776" i="1"/>
  <c r="L776" i="1"/>
  <c r="N657" i="1"/>
  <c r="L657" i="1"/>
  <c r="L23" i="1"/>
  <c r="N23" i="1"/>
  <c r="L227" i="1"/>
  <c r="L855" i="1"/>
  <c r="L825" i="1"/>
  <c r="L73" i="1"/>
  <c r="L36" i="1"/>
  <c r="L297" i="1"/>
  <c r="L200" i="1"/>
  <c r="L86" i="1"/>
  <c r="L596" i="1"/>
  <c r="L422" i="1"/>
  <c r="L237" i="1"/>
  <c r="L666" i="1"/>
  <c r="L506" i="1"/>
  <c r="L563" i="1"/>
  <c r="L301" i="1"/>
  <c r="L89" i="1"/>
  <c r="L161" i="1"/>
  <c r="N620" i="1"/>
  <c r="L56" i="1"/>
  <c r="L168" i="1"/>
  <c r="L578" i="1"/>
  <c r="L631" i="1"/>
  <c r="L548" i="1"/>
  <c r="N855" i="1"/>
  <c r="L848" i="1"/>
  <c r="N73" i="1"/>
  <c r="L619" i="1"/>
  <c r="L600" i="1"/>
  <c r="L19" i="1"/>
  <c r="L737" i="1"/>
  <c r="N86" i="1"/>
  <c r="L231" i="1"/>
  <c r="L191" i="1"/>
  <c r="L101" i="1"/>
  <c r="L754" i="1"/>
  <c r="L122" i="1"/>
  <c r="L213" i="1"/>
  <c r="L295" i="1"/>
  <c r="L620" i="1"/>
  <c r="L591" i="1"/>
  <c r="N591" i="1"/>
  <c r="N380" i="1"/>
  <c r="L380" i="1"/>
  <c r="N555" i="1"/>
  <c r="L555" i="1"/>
  <c r="N308" i="1"/>
  <c r="L308" i="1"/>
  <c r="N201" i="1"/>
  <c r="N536" i="1"/>
  <c r="N781" i="1"/>
  <c r="L781" i="1"/>
  <c r="L339" i="1"/>
  <c r="N168" i="1"/>
  <c r="L842" i="1"/>
  <c r="L841" i="1"/>
  <c r="L442" i="1"/>
  <c r="L336" i="1"/>
  <c r="L386" i="1"/>
  <c r="L7" i="1"/>
  <c r="L97" i="1"/>
  <c r="L409" i="1"/>
  <c r="L446" i="1"/>
  <c r="N206" i="1"/>
  <c r="L536" i="1"/>
  <c r="L333" i="1"/>
  <c r="L837" i="1"/>
  <c r="N837" i="1"/>
  <c r="L397" i="1"/>
  <c r="N397" i="1"/>
  <c r="L761" i="1"/>
  <c r="N761" i="1"/>
  <c r="N789" i="1"/>
  <c r="L779" i="1"/>
  <c r="N779" i="1"/>
  <c r="L832" i="1"/>
  <c r="N832" i="1"/>
  <c r="N457" i="1"/>
  <c r="L457" i="1"/>
  <c r="N17" i="1"/>
  <c r="L430" i="1"/>
  <c r="N430" i="1"/>
  <c r="N585" i="1"/>
  <c r="L585" i="1"/>
  <c r="L167" i="1"/>
  <c r="N167" i="1"/>
  <c r="N132" i="1"/>
  <c r="L132" i="1"/>
  <c r="L790" i="1"/>
  <c r="N790" i="1"/>
  <c r="L48" i="1"/>
  <c r="N48" i="1"/>
  <c r="L856" i="1"/>
  <c r="N856" i="1"/>
  <c r="N102" i="1"/>
  <c r="L102" i="1"/>
  <c r="N77" i="1"/>
  <c r="L77" i="1"/>
  <c r="N854" i="1"/>
  <c r="N110" i="1"/>
  <c r="N870" i="1"/>
  <c r="L746" i="1"/>
  <c r="N746" i="1"/>
  <c r="L153" i="1"/>
  <c r="N153" i="1"/>
  <c r="N745" i="1"/>
  <c r="N853" i="1"/>
  <c r="L853" i="1"/>
  <c r="N500" i="1"/>
  <c r="L500" i="1"/>
  <c r="L566" i="1"/>
  <c r="N566" i="1"/>
  <c r="N414" i="1"/>
  <c r="L414" i="1"/>
  <c r="N800" i="1"/>
  <c r="L800" i="1"/>
  <c r="L169" i="1"/>
  <c r="N169" i="1"/>
  <c r="N217" i="1"/>
  <c r="L217" i="1"/>
  <c r="L110" i="1"/>
  <c r="L854" i="1"/>
  <c r="L372" i="1"/>
  <c r="L608" i="1"/>
  <c r="L567" i="1"/>
  <c r="L870" i="1"/>
  <c r="N310" i="1"/>
  <c r="N309" i="1"/>
  <c r="L745" i="1"/>
  <c r="L206" i="1"/>
  <c r="L299" i="1"/>
  <c r="L562" i="1"/>
  <c r="L210" i="1"/>
  <c r="L487" i="1"/>
  <c r="L326" i="1"/>
  <c r="N141" i="1"/>
  <c r="N138" i="1"/>
  <c r="L304" i="1"/>
  <c r="N477" i="1"/>
  <c r="N366" i="1"/>
  <c r="L805" i="1"/>
  <c r="N805" i="1"/>
  <c r="L472" i="1"/>
  <c r="N472" i="1"/>
  <c r="N136" i="1"/>
  <c r="N316" i="1"/>
  <c r="L316" i="1"/>
  <c r="L509" i="1"/>
  <c r="N509" i="1"/>
  <c r="L655" i="1"/>
  <c r="N655" i="1"/>
  <c r="L694" i="1"/>
  <c r="L357" i="1"/>
  <c r="L844" i="1"/>
  <c r="L833" i="1"/>
  <c r="L385" i="1"/>
  <c r="N573" i="1"/>
  <c r="L402" i="1"/>
  <c r="N656" i="1"/>
  <c r="N608" i="1"/>
  <c r="N344" i="1"/>
  <c r="N567" i="1"/>
  <c r="L482" i="1"/>
  <c r="L310" i="1"/>
  <c r="L460" i="1"/>
  <c r="L309" i="1"/>
  <c r="L580" i="1"/>
  <c r="N210" i="1"/>
  <c r="L141" i="1"/>
  <c r="L138" i="1"/>
  <c r="L520" i="1"/>
  <c r="N713" i="1"/>
  <c r="L41" i="1"/>
  <c r="N793" i="1"/>
  <c r="L412" i="1"/>
  <c r="L216" i="1"/>
  <c r="L174" i="1"/>
  <c r="N174" i="1"/>
  <c r="L224" i="1"/>
  <c r="N224" i="1"/>
  <c r="N425" i="1"/>
  <c r="L425" i="1"/>
  <c r="N80" i="1"/>
  <c r="N504" i="1"/>
  <c r="L504" i="1"/>
  <c r="L733" i="1"/>
  <c r="N733" i="1"/>
  <c r="L252" i="1"/>
  <c r="N252" i="1"/>
  <c r="N814" i="1"/>
  <c r="L573" i="1"/>
  <c r="L789" i="1"/>
  <c r="L344" i="1"/>
  <c r="L44" i="1"/>
  <c r="N833" i="1"/>
  <c r="L554" i="1"/>
  <c r="L420" i="1"/>
  <c r="L674" i="1"/>
  <c r="N412" i="1"/>
  <c r="L871" i="1"/>
  <c r="N216" i="1"/>
  <c r="L720" i="1"/>
  <c r="L656" i="1"/>
  <c r="L317" i="1"/>
  <c r="L80" i="1"/>
  <c r="L533" i="1"/>
  <c r="L136" i="1"/>
  <c r="L713" i="1"/>
  <c r="L711" i="1"/>
  <c r="L582" i="1"/>
  <c r="N582" i="1"/>
  <c r="N822" i="1"/>
  <c r="L822" i="1"/>
  <c r="N181" i="1"/>
  <c r="L181" i="1"/>
  <c r="N860" i="1"/>
  <c r="L860" i="1"/>
  <c r="N755" i="1"/>
  <c r="N133" i="1"/>
  <c r="L133" i="1"/>
  <c r="N236" i="1"/>
  <c r="L236" i="1"/>
  <c r="L642" i="1"/>
  <c r="N642" i="1"/>
  <c r="L470" i="1"/>
  <c r="N470" i="1"/>
  <c r="L95" i="1"/>
  <c r="N95" i="1"/>
  <c r="L458" i="1"/>
  <c r="N458" i="1"/>
  <c r="L251" i="1"/>
  <c r="N251" i="1"/>
  <c r="L279" i="1"/>
  <c r="N279" i="1"/>
  <c r="L367" i="1"/>
  <c r="N367" i="1"/>
  <c r="L872" i="1"/>
  <c r="N872" i="1"/>
  <c r="L280" i="1"/>
  <c r="N280" i="1"/>
  <c r="L436" i="1"/>
  <c r="N436" i="1"/>
  <c r="N237" i="1"/>
  <c r="N59" i="1"/>
  <c r="L59" i="1"/>
  <c r="N565" i="1"/>
  <c r="L565" i="1"/>
  <c r="L455" i="1"/>
  <c r="N455" i="1"/>
  <c r="N540" i="1"/>
  <c r="L717" i="1"/>
  <c r="N717" i="1"/>
  <c r="N72" i="1"/>
  <c r="N371" i="1"/>
  <c r="N214" i="1"/>
  <c r="N19" i="1"/>
  <c r="L170" i="1"/>
  <c r="N170" i="1"/>
  <c r="L11" i="1"/>
  <c r="N11" i="1"/>
  <c r="N496" i="1"/>
  <c r="L496" i="1"/>
  <c r="N658" i="1"/>
  <c r="N287" i="1"/>
  <c r="L287" i="1"/>
  <c r="N729" i="1"/>
  <c r="N760" i="1"/>
  <c r="L760" i="1"/>
  <c r="N586" i="1"/>
  <c r="L653" i="1"/>
  <c r="N653" i="1"/>
  <c r="L787" i="1"/>
  <c r="N787" i="1"/>
  <c r="L284" i="1"/>
  <c r="N284" i="1"/>
  <c r="L328" i="1"/>
  <c r="N328" i="1"/>
  <c r="L117" i="1"/>
  <c r="N117" i="1"/>
  <c r="L725" i="1"/>
  <c r="N725" i="1"/>
  <c r="N39" i="1"/>
  <c r="L39" i="1"/>
  <c r="N363" i="1"/>
  <c r="L363" i="1"/>
  <c r="L602" i="1"/>
  <c r="N602" i="1"/>
  <c r="L204" i="1"/>
  <c r="N204" i="1"/>
  <c r="L443" i="1"/>
  <c r="N443" i="1"/>
  <c r="L572" i="1"/>
  <c r="N572" i="1"/>
  <c r="N868" i="1"/>
  <c r="L868" i="1"/>
  <c r="N127" i="1"/>
  <c r="L127" i="1"/>
  <c r="L14" i="1"/>
  <c r="N14" i="1"/>
  <c r="L661" i="1"/>
  <c r="N661" i="1"/>
  <c r="L340" i="1"/>
  <c r="N340" i="1"/>
  <c r="L526" i="1"/>
  <c r="N526" i="1"/>
  <c r="N111" i="1"/>
  <c r="L111" i="1"/>
  <c r="L861" i="1"/>
  <c r="N861" i="1"/>
  <c r="N356" i="1"/>
  <c r="L356" i="1"/>
  <c r="L691" i="1"/>
  <c r="N691" i="1"/>
  <c r="L775" i="1"/>
  <c r="N775" i="1"/>
  <c r="L664" i="1"/>
  <c r="N664" i="1"/>
  <c r="N179" i="1"/>
  <c r="L179" i="1"/>
  <c r="N311" i="1"/>
  <c r="L311" i="1"/>
  <c r="N531" i="1"/>
  <c r="L531" i="1"/>
  <c r="N225" i="1"/>
  <c r="L225" i="1"/>
  <c r="N525" i="1"/>
  <c r="L525" i="1"/>
  <c r="N312" i="1"/>
  <c r="L312" i="1"/>
  <c r="L647" i="1"/>
  <c r="N647" i="1"/>
  <c r="L157" i="1"/>
  <c r="N157" i="1"/>
  <c r="N368" i="1"/>
  <c r="L368" i="1"/>
  <c r="N618" i="1"/>
  <c r="L618" i="1"/>
  <c r="L298" i="1"/>
  <c r="N298" i="1"/>
  <c r="C15" i="2" l="1"/>
  <c r="C19" i="2" s="1"/>
  <c r="C22" i="2"/>
  <c r="C18" i="2"/>
  <c r="C23" i="2" s="1"/>
  <c r="C16" i="2" l="1"/>
  <c r="C20" i="2" s="1"/>
  <c r="C24" i="2" s="1"/>
</calcChain>
</file>

<file path=xl/comments1.xml><?xml version="1.0" encoding="utf-8"?>
<comments xmlns="http://schemas.openxmlformats.org/spreadsheetml/2006/main">
  <authors>
    <author>ganeshp</author>
  </authors>
  <commentList>
    <comment ref="D599" authorId="0" shapeId="0">
      <text>
        <r>
          <rPr>
            <b/>
            <sz val="8"/>
            <color indexed="81"/>
            <rFont val="Tahoma"/>
            <family val="2"/>
          </rPr>
          <t>ganeshp:</t>
        </r>
        <r>
          <rPr>
            <sz val="8"/>
            <color indexed="81"/>
            <rFont val="Tahoma"/>
            <family val="2"/>
          </rPr>
          <t xml:space="preserve">
now in 10's</t>
        </r>
      </text>
    </comment>
    <comment ref="D665" authorId="0" shapeId="0">
      <text>
        <r>
          <rPr>
            <b/>
            <sz val="8"/>
            <color indexed="81"/>
            <rFont val="Tahoma"/>
            <family val="2"/>
          </rPr>
          <t>ganeshp:</t>
        </r>
        <r>
          <rPr>
            <sz val="8"/>
            <color indexed="81"/>
            <rFont val="Tahoma"/>
            <family val="2"/>
          </rPr>
          <t xml:space="preserve">
pack size changed to 30's</t>
        </r>
      </text>
    </comment>
  </commentList>
</comments>
</file>

<file path=xl/sharedStrings.xml><?xml version="1.0" encoding="utf-8"?>
<sst xmlns="http://schemas.openxmlformats.org/spreadsheetml/2006/main" count="3672" uniqueCount="1014">
  <si>
    <t>Entity</t>
  </si>
  <si>
    <t>SAP Code</t>
  </si>
  <si>
    <t>Product Name</t>
  </si>
  <si>
    <t xml:space="preserve">Pack </t>
  </si>
  <si>
    <t>Type</t>
  </si>
  <si>
    <t>Div.</t>
  </si>
  <si>
    <t>HSN Code</t>
  </si>
  <si>
    <t>Primary Care</t>
  </si>
  <si>
    <t>ANTRIMA DS TABS 10S</t>
  </si>
  <si>
    <t>Tabs</t>
  </si>
  <si>
    <t>Generics</t>
  </si>
  <si>
    <t>ANTRIMA ORAL SUSP 50ML</t>
  </si>
  <si>
    <t>ml</t>
  </si>
  <si>
    <t>ANTRIMA TABS 10S</t>
  </si>
  <si>
    <t>Speciality Care</t>
  </si>
  <si>
    <t>CALAPTIN 40 Tablets</t>
  </si>
  <si>
    <t>Critical Cardiology</t>
  </si>
  <si>
    <t>CALAPTIN 80 Tablets</t>
  </si>
  <si>
    <t>CALAPTIN 120 SR</t>
  </si>
  <si>
    <t>CALAPTIN 240 SR Tablets</t>
  </si>
  <si>
    <t>CYTOGARD 20MG TABS 10S</t>
  </si>
  <si>
    <t>CvZest</t>
  </si>
  <si>
    <t>DIABETROL Tablets</t>
  </si>
  <si>
    <t>Diabetes</t>
  </si>
  <si>
    <t>EN-ACE 10mg</t>
  </si>
  <si>
    <t>Cardio Diabetes</t>
  </si>
  <si>
    <t>EN-ACE 2.5mg</t>
  </si>
  <si>
    <t>EN-ACE D 2.5 MG</t>
  </si>
  <si>
    <t>EN-ACE D 5  mg</t>
  </si>
  <si>
    <t>EN-ACE D 10mg</t>
  </si>
  <si>
    <t xml:space="preserve">ESSENTIALE L </t>
  </si>
  <si>
    <t>Caps</t>
  </si>
  <si>
    <t>General Medicine</t>
  </si>
  <si>
    <t>EUGLUCON TABLETS 10S</t>
  </si>
  <si>
    <t>FLAGYL  SUSPENSION</t>
  </si>
  <si>
    <t>FLAGYL 200MG</t>
  </si>
  <si>
    <t>FLAGYL 400MG</t>
  </si>
  <si>
    <t>GAROIN TABLETS</t>
  </si>
  <si>
    <t>Neuro-Psychiatry (HC</t>
  </si>
  <si>
    <t>GENTICYN 60MG INJECTION 1.5ML</t>
  </si>
  <si>
    <t>Acute Care</t>
  </si>
  <si>
    <t>GLIMER 1MG</t>
  </si>
  <si>
    <t>MetaLife</t>
  </si>
  <si>
    <t>GLIMER 2MG</t>
  </si>
  <si>
    <t>GLUFORMIN 500</t>
  </si>
  <si>
    <t>GLUFORMIN 850</t>
  </si>
  <si>
    <t>GLUFORMIN G1</t>
  </si>
  <si>
    <t>HAEMACCEL 500 ML HOSP</t>
  </si>
  <si>
    <t>HAEMACCEL INFUSION URBAN</t>
  </si>
  <si>
    <t>HAEMACCEL INFUSION RURAL</t>
  </si>
  <si>
    <t>ISMO Retard 40mg</t>
  </si>
  <si>
    <t>Cardiac</t>
  </si>
  <si>
    <t>LIBRIUM 10MG</t>
  </si>
  <si>
    <t>LIBRIUM 25MG</t>
  </si>
  <si>
    <t>MADOPAR TABS 250mg</t>
  </si>
  <si>
    <t>MALIDENS 500 TABLETS 10S</t>
  </si>
  <si>
    <t>MONO SORBITRATE 10MG</t>
  </si>
  <si>
    <t>MONO SORBITRATE 20MG</t>
  </si>
  <si>
    <t>NEO-MERCAZOLE 10MG</t>
  </si>
  <si>
    <t>NEO-MERCAZOLE 20MG</t>
  </si>
  <si>
    <t>NEO-MERCAZOLE 5MG</t>
  </si>
  <si>
    <t>OMNATAX O TABLETS 200MG 10S</t>
  </si>
  <si>
    <t>OMNATAX O DT 100MG TAB 10S</t>
  </si>
  <si>
    <t>Ortho</t>
  </si>
  <si>
    <t>PARAXIN 250 capsules</t>
  </si>
  <si>
    <t>PARAXIN Dragees</t>
  </si>
  <si>
    <t>PHENERGAN INJ</t>
  </si>
  <si>
    <t>PHENERGAN 10MG</t>
  </si>
  <si>
    <t>PHENERGAN 25MG</t>
  </si>
  <si>
    <t>PHENOBARBITONE SOD INJ</t>
  </si>
  <si>
    <t>Piozone 15mg  Tablets</t>
  </si>
  <si>
    <t>Rejoint ST Tablets Blister</t>
  </si>
  <si>
    <t>RIVOTRIL 0.5MG</t>
  </si>
  <si>
    <t>RIVOTRIL 2MG</t>
  </si>
  <si>
    <t>ROCALTROL</t>
  </si>
  <si>
    <t>ROVAMYCIN FORTE TABS 10S</t>
  </si>
  <si>
    <t>SORBITRATE 10mg</t>
  </si>
  <si>
    <t>SORBITRATE 5mg</t>
  </si>
  <si>
    <t>STEMETIL INJ</t>
  </si>
  <si>
    <t>TIXYLIX CHILDRENS COUGH LINCTUS 60ML</t>
  </si>
  <si>
    <t>TIXYLIX CHILDRENS COUGH LINCTUS</t>
  </si>
  <si>
    <t>Valance Solution 100 ml</t>
  </si>
  <si>
    <t>VALIUM 10MG</t>
  </si>
  <si>
    <t>Multispecialty</t>
  </si>
  <si>
    <t>VALIUM 2MG</t>
  </si>
  <si>
    <t>VALIUM 5MG</t>
  </si>
  <si>
    <t>KIDPRED Syrup</t>
  </si>
  <si>
    <t>NERVUP OD 10'S BLISTER PACK</t>
  </si>
  <si>
    <t>NERVUP FORTE CAPSULES</t>
  </si>
  <si>
    <t>NICOCYCLINE CAPS 250MG</t>
  </si>
  <si>
    <t>NICOCYCLINE CAPS 500MG</t>
  </si>
  <si>
    <t>XEVOR 5MG TABLETS</t>
  </si>
  <si>
    <t>Derma</t>
  </si>
  <si>
    <t>30049031</t>
  </si>
  <si>
    <t>NUBETA 2.50MG TABLETS</t>
  </si>
  <si>
    <t>NUBETA 5MG TABLETS</t>
  </si>
  <si>
    <t>SZETALO 10MG TABLETS 10s</t>
  </si>
  <si>
    <t>ACITROM 1MG</t>
  </si>
  <si>
    <t>ACITROM 2MG</t>
  </si>
  <si>
    <t>ACITROM 3MG</t>
  </si>
  <si>
    <t>ACITROM 4MG</t>
  </si>
  <si>
    <t>DEPSONIL PM 75MG CAPS 10S</t>
  </si>
  <si>
    <t>DEPSONIL 25MG TABLETS</t>
  </si>
  <si>
    <t>MAZETOL 400MG TABLETS</t>
  </si>
  <si>
    <t>Multi Therapy</t>
  </si>
  <si>
    <t>LIMCEE CHEWABLE TABLETS</t>
  </si>
  <si>
    <t>Vintage</t>
  </si>
  <si>
    <t>RESTECLIN 500 MG CAPSULES</t>
  </si>
  <si>
    <t>RESTECLIN 250 mg CAPS</t>
  </si>
  <si>
    <t>Pain Management</t>
  </si>
  <si>
    <t>BIOSUGANRIL 5MG Tabs</t>
  </si>
  <si>
    <t>BIOSUGANRIL 10MG Tabs</t>
  </si>
  <si>
    <t>BIOZOBID  TABLETS</t>
  </si>
  <si>
    <t>ZOBID - D  50  Tablets</t>
  </si>
  <si>
    <t>DOBUTREX 250 MG VIAL</t>
  </si>
  <si>
    <t>5ml</t>
  </si>
  <si>
    <t>vial</t>
  </si>
  <si>
    <t>TRIBET 1 TABLETS</t>
  </si>
  <si>
    <t>SUPERMET XL 25</t>
  </si>
  <si>
    <t>SUPERMET XL 100</t>
  </si>
  <si>
    <t>Phosfomin Iron 150ml</t>
  </si>
  <si>
    <t>TYZA TABLETS</t>
  </si>
  <si>
    <t>Ambistryn-S 1gm</t>
  </si>
  <si>
    <t>1gm</t>
  </si>
  <si>
    <t>Ambistryn-S 0.75gm</t>
  </si>
  <si>
    <t>0.75gm</t>
  </si>
  <si>
    <t>Lipigoal 10 mg</t>
  </si>
  <si>
    <t>Durajoint</t>
  </si>
  <si>
    <t>Curenext</t>
  </si>
  <si>
    <t>gms</t>
  </si>
  <si>
    <t>Lorsaid SD 8</t>
  </si>
  <si>
    <t>Lorsaid SD 4</t>
  </si>
  <si>
    <t>PHENSEDYL NEW COUGH LINCTUS100ML SHRINK</t>
  </si>
  <si>
    <t>DURAPAIN TABLETS 10'S -SALES</t>
  </si>
  <si>
    <t>STEMETIL MD TABLETS  (Show box pack)</t>
  </si>
  <si>
    <t>Stemetil MD 10's - Sales</t>
  </si>
  <si>
    <t>STATOR 10MG TAB 15'S-SALES</t>
  </si>
  <si>
    <t>Stator 20mg tab 15's-Sales</t>
  </si>
  <si>
    <t>TELPRESS 20 TAB 10'S(REFORM)-SALES</t>
  </si>
  <si>
    <t>TELPRESS 40 TAB 10'S(REFORM)-SALES</t>
  </si>
  <si>
    <t>Telpress 80 tab 10's(Reform)-Sales</t>
  </si>
  <si>
    <t>Mazetol SR 200 tab (New)10's-Sales</t>
  </si>
  <si>
    <t>Mazetol SR 300 tab (New)10's-Sales</t>
  </si>
  <si>
    <t>Mazetol SR 400 tab (New)10's-Sales</t>
  </si>
  <si>
    <t>PHENSEDYL NEW COUGH LINCTUS 50 ML-SHRINK</t>
  </si>
  <si>
    <t>PHENERGAN SYRUP 100ML-SHRINK WRAP</t>
  </si>
  <si>
    <t>TOSSEX(ANTITUSIVE COUGH SYP)100ML-SHRINK</t>
  </si>
  <si>
    <t>GARDENAL TAB 30 MG 30S</t>
  </si>
  <si>
    <t>GARDENAL TAB 60 MG 30S</t>
  </si>
  <si>
    <t>VALANCE SOLUTION 500MG 100ML</t>
  </si>
  <si>
    <t>ML</t>
  </si>
  <si>
    <t>Avomine tablets 25mg 55x10s</t>
  </si>
  <si>
    <t>ESGIPYRIN TABLETS 55x10S</t>
  </si>
  <si>
    <t xml:space="preserve">MALIDENS 650 TABLETS  33x10S </t>
  </si>
  <si>
    <t>NEW DELETUS BX SYRUP 100ml</t>
  </si>
  <si>
    <t>SZETALO PLUS MD TABLET SALES</t>
  </si>
  <si>
    <t>PARAXIN CAPSULES 500MG 10'S</t>
  </si>
  <si>
    <t>Gardenal Syrup 100ml Shrink Wrap</t>
  </si>
  <si>
    <t>Gluformin G2 tablets 15'S</t>
  </si>
  <si>
    <t>GLUFORMIN XL 500 15's</t>
  </si>
  <si>
    <t>Gluformin XL 1000mg</t>
  </si>
  <si>
    <t>SUGANRIL TABLETS BLISTER 4x10'sSales</t>
  </si>
  <si>
    <t>Mazetol 100mg Tablets 10s sales</t>
  </si>
  <si>
    <t>Mazetol 200mg Tablets 10s sales</t>
  </si>
  <si>
    <t>Kidpred Syrup 60 ml Sale</t>
  </si>
  <si>
    <t>CONTRAMAL SR 100 TABLETS</t>
  </si>
  <si>
    <t>CONTRAMAL - DT Tablets</t>
  </si>
  <si>
    <t>TOSSEX XP SYRUP 100 ML SALE</t>
  </si>
  <si>
    <t>CONTRAMAL  50  Capsule  BLS</t>
  </si>
  <si>
    <t>CONTRAMAL 100 2ML INJECTION SALE PACK</t>
  </si>
  <si>
    <t>EPILEX 200 TABS 10'S</t>
  </si>
  <si>
    <t>CNS-Task Force</t>
  </si>
  <si>
    <t xml:space="preserve">EPILEX ORAL SOLUTION 100 ML
</t>
  </si>
  <si>
    <t>100ml</t>
  </si>
  <si>
    <t>Liquid</t>
  </si>
  <si>
    <t>EPILEX 500 10'S</t>
  </si>
  <si>
    <t>EPILEX CHRONO 200 10'S</t>
  </si>
  <si>
    <t>EPILEX CHRONO 300 10'S</t>
  </si>
  <si>
    <t>EPILEX CHRONO 500 10'S</t>
  </si>
  <si>
    <t>PFS</t>
  </si>
  <si>
    <t>Hospital Care</t>
  </si>
  <si>
    <t>ICUPEN 500</t>
  </si>
  <si>
    <t>Vial</t>
  </si>
  <si>
    <t>SURBEX -XT 15'S</t>
  </si>
  <si>
    <t>CELEX OD</t>
  </si>
  <si>
    <t>AQUAVIRON</t>
  </si>
  <si>
    <t>BACTRIM D.S. TABLETS</t>
  </si>
  <si>
    <t>BACTRIM SYRUP 50ML</t>
  </si>
  <si>
    <t>BECOZYM C FORTE</t>
  </si>
  <si>
    <t>CYTOGARD OD</t>
  </si>
  <si>
    <t>New DELETUS P Expectorant</t>
  </si>
  <si>
    <t>DIABETROL SR Tablets</t>
  </si>
  <si>
    <t>DICLOFAM GEL 30 G TUBE</t>
  </si>
  <si>
    <t>DICLOFAM MR TAB'S</t>
  </si>
  <si>
    <t>DICLOFAM SP TABLETS</t>
  </si>
  <si>
    <t>DICLOFAM PLUS TAB'S</t>
  </si>
  <si>
    <t>DICLOFAM FORTE GEL</t>
  </si>
  <si>
    <t>DOLIPRANE TABLETS 500 MG</t>
  </si>
  <si>
    <t>DOLIPRANE TABLETS 650 MG</t>
  </si>
  <si>
    <t>DOLIPRANE SUSPENSION 60 ml</t>
  </si>
  <si>
    <t xml:space="preserve">DOLIPRANE DROP 15ml </t>
  </si>
  <si>
    <t>EMBEE SYRUP 10ML</t>
  </si>
  <si>
    <t>EMBULIDE 100MG TAB'S</t>
  </si>
  <si>
    <t>EMBULIDE 100MG TABS (Amber)</t>
  </si>
  <si>
    <t>EMBULIDE PLUS TABS 10'S</t>
  </si>
  <si>
    <t>FAMTAC 40mg (Softlet)</t>
  </si>
  <si>
    <t>FLAGYL IV 100ML</t>
  </si>
  <si>
    <t>FLOXIP - TZ TABS</t>
  </si>
  <si>
    <t>FLOXIP IV</t>
  </si>
  <si>
    <t>FLOXIP 250MG TABS</t>
  </si>
  <si>
    <t>FLOXIP 500MG TABS</t>
  </si>
  <si>
    <t>GLUFORMIN G1 FORTE</t>
  </si>
  <si>
    <t>GLUFORMIN G2 FORTE</t>
  </si>
  <si>
    <t>ICIKINASE 1.5 MIU</t>
  </si>
  <si>
    <t>INJ</t>
  </si>
  <si>
    <t>LMWX 20mg 10PFS</t>
  </si>
  <si>
    <t>(20mg/0.2ml)</t>
  </si>
  <si>
    <t>LMWX 40mg 10PFS</t>
  </si>
  <si>
    <t>(40mg/0.4ml)</t>
  </si>
  <si>
    <t>LMWX 60mg 10PFS</t>
  </si>
  <si>
    <t>(60mg/0.6ml)</t>
  </si>
  <si>
    <t>LMWX 80mg 10PFS</t>
  </si>
  <si>
    <t>(80mg/0.8ml)</t>
  </si>
  <si>
    <t>LOBATE M Skin Cream</t>
  </si>
  <si>
    <t>LOBATE S SKIN CREAM</t>
  </si>
  <si>
    <t>30049099</t>
  </si>
  <si>
    <t>LOBATE SKIN CREAM</t>
  </si>
  <si>
    <t>30043200</t>
  </si>
  <si>
    <t>Lobate GM Neo</t>
  </si>
  <si>
    <t>LOBATE GN</t>
  </si>
  <si>
    <t>MALIDENS SUSPENSION</t>
  </si>
  <si>
    <t>MALIDENS DS</t>
  </si>
  <si>
    <t>MAXODYL COUGH SYRUP 50 ML</t>
  </si>
  <si>
    <t>MAXODYL COUGH SYRUP 100 ML</t>
  </si>
  <si>
    <t>MAXOFEN PLUS TABS</t>
  </si>
  <si>
    <t>MBKACIN INJECTION 2ML 250 MG</t>
  </si>
  <si>
    <t>MBKACIN INJECTION 2ML 500 MG</t>
  </si>
  <si>
    <t>MBKACIN INJECTION 100MG</t>
  </si>
  <si>
    <t>MELAGARD LOTION</t>
  </si>
  <si>
    <t>Melalite XL</t>
  </si>
  <si>
    <t>MELALITE Forte Cream</t>
  </si>
  <si>
    <t>GTN SORBITRATE CR 2.6 MG</t>
  </si>
  <si>
    <t>GTN SORBITRATE CR 6.4 MG</t>
  </si>
  <si>
    <t>Monti - FX Tablets</t>
  </si>
  <si>
    <t>NICOFLOX 200MG TAB</t>
  </si>
  <si>
    <t>NICOFLOX O TAB</t>
  </si>
  <si>
    <t>NICOROXI 150MG TAB</t>
  </si>
  <si>
    <t>ml vial</t>
  </si>
  <si>
    <t>NICOTAC TABS 150MG</t>
  </si>
  <si>
    <t>(Twin Pack)</t>
  </si>
  <si>
    <t>PARAXIN SUSPENSION  - 100ML</t>
  </si>
  <si>
    <t>30042050</t>
  </si>
  <si>
    <t>PIOZONE M 15MG</t>
  </si>
  <si>
    <t>PIRACIT TABS 10MG</t>
  </si>
  <si>
    <t>ROFEX  250MG  CAPSULES</t>
  </si>
  <si>
    <t xml:space="preserve">ROFEX  500MG  CAPSULES  </t>
  </si>
  <si>
    <t>ROFEX 125MG  DT</t>
  </si>
  <si>
    <t>ROFEX  125mg DRY SYRUP 30ML</t>
  </si>
  <si>
    <t>ROFEX 250MG  DT</t>
  </si>
  <si>
    <t xml:space="preserve">RONEMOX 500 CAPS 10S Y/Y </t>
  </si>
  <si>
    <t>RONEMOX 125MG KID TABS 15S</t>
  </si>
  <si>
    <t>RONEMOX 250 KID TABS 15S</t>
  </si>
  <si>
    <t>RONEMOX 250MG  DT</t>
  </si>
  <si>
    <t>RONEMOX 125MG  DT</t>
  </si>
  <si>
    <t>RONEMOX 500MG  CAPSULES</t>
  </si>
  <si>
    <t>RONEMOX 250MG CAPSULES</t>
  </si>
  <si>
    <t>RONEMOX 250MG - GY Capsule 10s</t>
  </si>
  <si>
    <t>RONEMOX 125 DRY SYRUP 30 ML</t>
  </si>
  <si>
    <t>RONEMOX 125 DRY SYRUP 60 ML</t>
  </si>
  <si>
    <t>STROMIX 75MG</t>
  </si>
  <si>
    <t>SUPRADYN</t>
  </si>
  <si>
    <t>VALANCE 125MG</t>
  </si>
  <si>
    <t>VALANCE 250MG</t>
  </si>
  <si>
    <t>VALANCE 500MG</t>
  </si>
  <si>
    <t>XARB -H</t>
  </si>
  <si>
    <t>XARB 150MG</t>
  </si>
  <si>
    <t>XARB 300MG</t>
  </si>
  <si>
    <t>ZIDIME CV 100 DT</t>
  </si>
  <si>
    <t>ZIDIME CV 200MG</t>
  </si>
  <si>
    <t>CEFOTAX 500MG INJECTION</t>
  </si>
  <si>
    <t>CHUPP 100ML</t>
  </si>
  <si>
    <t>CHUPP 60ML</t>
  </si>
  <si>
    <t>C-ONE INJECTION 1000MG</t>
  </si>
  <si>
    <t>VIAL + WFI</t>
  </si>
  <si>
    <t>C-ONE INJECTION 250MG</t>
  </si>
  <si>
    <t>EFFIMAX-S 375 MG</t>
  </si>
  <si>
    <t xml:space="preserve"> Vial</t>
  </si>
  <si>
    <t>EFFIMAX -S 1.5 G</t>
  </si>
  <si>
    <t>HYDROCORT INJ 100MG</t>
  </si>
  <si>
    <t>M-COLD CZ 60ml syrup</t>
  </si>
  <si>
    <t>M-COLD Plus CZ 60ml suspension</t>
  </si>
  <si>
    <t>M-COLD Plus CZ 15ml drops</t>
  </si>
  <si>
    <t>NERVUP INJ</t>
  </si>
  <si>
    <t>NERVUP PG</t>
  </si>
  <si>
    <t>Nervup ER</t>
  </si>
  <si>
    <t>NICODOXY CAPS 100MG 10S</t>
  </si>
  <si>
    <t>NICOFLOX IV 100ML</t>
  </si>
  <si>
    <t>NICOFLOX SUSPENSION 30ML</t>
  </si>
  <si>
    <t>NICOFLOX TZ TABS</t>
  </si>
  <si>
    <t>PIRACILLIN INJECTION 500 MG</t>
  </si>
  <si>
    <t>VIAL</t>
  </si>
  <si>
    <t>PIRACILLIN CAPS 250MG</t>
  </si>
  <si>
    <t>PIRACILLIN CAPS 500MG</t>
  </si>
  <si>
    <t>Derma Prime</t>
  </si>
  <si>
    <t>AMCLO CAPS 250MG 10S (blister pack)</t>
  </si>
  <si>
    <t>Asert D</t>
  </si>
  <si>
    <t>Asert 100 DT</t>
  </si>
  <si>
    <t>Asert 200</t>
  </si>
  <si>
    <t>Stator 40</t>
  </si>
  <si>
    <t>Stator F</t>
  </si>
  <si>
    <t>GENTICYN  E/E DROPS</t>
  </si>
  <si>
    <t>GENTICYN HC E/E/ DROPS</t>
  </si>
  <si>
    <t>NICOPENTA 40MG TABS</t>
  </si>
  <si>
    <t>NICOPENTA INJ (with tray)</t>
  </si>
  <si>
    <t>NUBETA - SM</t>
  </si>
  <si>
    <t>NUBETA H</t>
  </si>
  <si>
    <t>RENFOR TABS. 360MG</t>
  </si>
  <si>
    <t>Superspeciality</t>
  </si>
  <si>
    <t>Renfor 180</t>
  </si>
  <si>
    <t>SZETALO 5MG TABS 10S</t>
  </si>
  <si>
    <t>S ZETALO PLUS</t>
  </si>
  <si>
    <t>Szetalo  LS</t>
  </si>
  <si>
    <t>TELPRES AM</t>
  </si>
  <si>
    <t>Telpres 80-AM</t>
  </si>
  <si>
    <t>Telpres  MT 25mg</t>
  </si>
  <si>
    <t>Telpres MT 50mg</t>
  </si>
  <si>
    <t>Telpres - AMH</t>
  </si>
  <si>
    <t>AMAT 10s</t>
  </si>
  <si>
    <t>CLOZAM 10</t>
  </si>
  <si>
    <t>CLOZAM 5</t>
  </si>
  <si>
    <t>BASITON FORTE WITH BIOTIN (Tablets)</t>
  </si>
  <si>
    <t>FUNGIZONE INTRAVENOUS INJ POWDER</t>
  </si>
  <si>
    <t>KENACORT INJ.10MG/ML 1ML VIAL</t>
  </si>
  <si>
    <t>KENACORT INJ.40MG/ML 1ML VIAL</t>
  </si>
  <si>
    <t>NOBLIGAN 100MG/2 ML INJ.AMP</t>
  </si>
  <si>
    <t>TRESMOX LB D</t>
  </si>
  <si>
    <t>ZIL-O TABLETS 10s</t>
  </si>
  <si>
    <t>MODCEF- D</t>
  </si>
  <si>
    <t>NIMUFLEX P KID SUSP 60ML</t>
  </si>
  <si>
    <t>Phosfomin XT</t>
  </si>
  <si>
    <t>BIOSUGANRIL 20MG Tabs</t>
  </si>
  <si>
    <t>CONTRAMAL 100MG 2ML INJECTION</t>
  </si>
  <si>
    <t>CONTRAMAL 50MG 1ML INJECTION</t>
  </si>
  <si>
    <t>CROTORAX  CREAM</t>
  </si>
  <si>
    <t>CROTORAX  LOTION</t>
  </si>
  <si>
    <t>Esgipyrin Instagel 30gms</t>
  </si>
  <si>
    <t>ETODY 120 MG TABS</t>
  </si>
  <si>
    <t>ETODY 60 MG TABS</t>
  </si>
  <si>
    <t>ETODY 90MG TABLETS</t>
  </si>
  <si>
    <t xml:space="preserve">HANSEPRAN 100MG CAPSULES  </t>
  </si>
  <si>
    <t>HANSEPRAN  50MG CAPSULES</t>
  </si>
  <si>
    <t>CAPECITE TABLETS</t>
  </si>
  <si>
    <t>STAZONEX 1MG</t>
  </si>
  <si>
    <t>Ox Mazetol 150mg</t>
  </si>
  <si>
    <t>Ox Mazetol 300mg</t>
  </si>
  <si>
    <t>Ox Mazetol 600mg</t>
  </si>
  <si>
    <t>BECOMAX FORTE CAPSULES</t>
  </si>
  <si>
    <t>NICOSPAS TABLETS</t>
  </si>
  <si>
    <t>NICODROXIL 125 MG DT 10S</t>
  </si>
  <si>
    <t>AGGRIBLOC</t>
  </si>
  <si>
    <t>DELOK 20 MG</t>
  </si>
  <si>
    <t>DELOK 30 MG</t>
  </si>
  <si>
    <t>SETGI</t>
  </si>
  <si>
    <t>Toresa 10</t>
  </si>
  <si>
    <t>30049079</t>
  </si>
  <si>
    <t>Toresa 20</t>
  </si>
  <si>
    <t>ASCAPIL 12 A DISPERSIBLE TABS</t>
  </si>
  <si>
    <t>30049029</t>
  </si>
  <si>
    <t>LEVESAM 250MG</t>
  </si>
  <si>
    <t>LEVESAM 750MG</t>
  </si>
  <si>
    <t>30049082</t>
  </si>
  <si>
    <t>Levesam Injection</t>
  </si>
  <si>
    <t xml:space="preserve"> Levesam 1 gm</t>
  </si>
  <si>
    <t>NICOFER SYRUP 150 ML</t>
  </si>
  <si>
    <t>30045010</t>
  </si>
  <si>
    <t>NICOFER SYRUP 300 ML</t>
  </si>
  <si>
    <t>SAFEDICLO CAPSULES</t>
  </si>
  <si>
    <t>TRIBET 2 TABLETS</t>
  </si>
  <si>
    <t>NKACIN 500MG INJ</t>
  </si>
  <si>
    <t xml:space="preserve">N-CAL </t>
  </si>
  <si>
    <t>NCAL SOFTGEL CAPS</t>
  </si>
  <si>
    <t>NICOPHENICOL 250 MG CAPS.</t>
  </si>
  <si>
    <t>NICOPHENICOL 500 MG CAPS.</t>
  </si>
  <si>
    <t>Oxmazetol ER 150</t>
  </si>
  <si>
    <t>Oxmazetol ER 300</t>
  </si>
  <si>
    <t>Oxmazetol ER 600</t>
  </si>
  <si>
    <t>NAVELBINE 50 MG/5 ML INJECTION</t>
  </si>
  <si>
    <t>GABANEXT 75MG</t>
  </si>
  <si>
    <t>PIPRATAZ INJ  30ML</t>
  </si>
  <si>
    <t>NICOACE-MR TABS 10'S</t>
  </si>
  <si>
    <t>C ONE – SB INJ</t>
  </si>
  <si>
    <t>NICODOL INJECTION</t>
  </si>
  <si>
    <t>OPILO</t>
  </si>
  <si>
    <t>SUPERMET AM</t>
  </si>
  <si>
    <t>SUPERMET H</t>
  </si>
  <si>
    <t>Phosfomin  200 ml</t>
  </si>
  <si>
    <t>MANNITOL IV 100ML</t>
  </si>
  <si>
    <t xml:space="preserve">SAFEZONE SB INJ  </t>
  </si>
  <si>
    <t>RENGRAF 1 MG</t>
  </si>
  <si>
    <t>RENGRAF 0.5 MG CAPSULES 10S</t>
  </si>
  <si>
    <t>Metglar 2</t>
  </si>
  <si>
    <t>Metglar 1</t>
  </si>
  <si>
    <t>Lorsaid injection 8 mg</t>
  </si>
  <si>
    <t xml:space="preserve"> </t>
  </si>
  <si>
    <t>Lorsaid OD</t>
  </si>
  <si>
    <t>30049069</t>
  </si>
  <si>
    <t>ABBOTT GRIPE WATER</t>
  </si>
  <si>
    <t>SHANTI  0.25 TABS</t>
  </si>
  <si>
    <t>SHANTI  0.50 TABS</t>
  </si>
  <si>
    <t>ACIGON TAB</t>
  </si>
  <si>
    <t>HONICOF 100ml</t>
  </si>
  <si>
    <t xml:space="preserve">SAFEXIM 200 TABLET </t>
  </si>
  <si>
    <t>SAFEXIM 100 TABLET</t>
  </si>
  <si>
    <t>SAFEXIM DRY SYR 30ML</t>
  </si>
  <si>
    <t>SAFEXIM O Tab</t>
  </si>
  <si>
    <t>NICOGRA   50mg TAB</t>
  </si>
  <si>
    <t>NICOGRA 100mg TAB</t>
  </si>
  <si>
    <t>NBET 1 ML INJ</t>
  </si>
  <si>
    <t>GROGRO SYRUP</t>
  </si>
  <si>
    <t>NICODIN OINTMENT 15GM</t>
  </si>
  <si>
    <t>NICODIN OINTMENT 250 GM</t>
  </si>
  <si>
    <t xml:space="preserve">TGGOAL145 Tablet </t>
  </si>
  <si>
    <t>NICOSPAR TAB 200 MG</t>
  </si>
  <si>
    <t>Amoxyclav 1.2gm inj</t>
  </si>
  <si>
    <t>1.2gm</t>
  </si>
  <si>
    <t>Inj</t>
  </si>
  <si>
    <t xml:space="preserve">Amoxyclav  625 Tabs </t>
  </si>
  <si>
    <t>Amoxyclav Dry Syp 30ml</t>
  </si>
  <si>
    <t>Durajoint GM</t>
  </si>
  <si>
    <t>Eptifab</t>
  </si>
  <si>
    <t>10 ml</t>
  </si>
  <si>
    <t>100 ml</t>
  </si>
  <si>
    <t>CEFIRONE - T Injection 1.125gm</t>
  </si>
  <si>
    <t>MOXYNIC Injection 1.2gm</t>
  </si>
  <si>
    <t>Tazira LYO Injection 4.5gm vial</t>
  </si>
  <si>
    <t>Vaxone S Injection 1.5gm</t>
  </si>
  <si>
    <t>5ml Vial</t>
  </si>
  <si>
    <t>ZIMNIC 50 TABS 10S</t>
  </si>
  <si>
    <t>30042019</t>
  </si>
  <si>
    <t>ZIMNIC 100 TABS 10S</t>
  </si>
  <si>
    <t>ZIMNIC 200 TABS 10S</t>
  </si>
  <si>
    <t>ZIMNIC DRY SYRUP 1'S</t>
  </si>
  <si>
    <t>ZIMNIC-CV 100 DT</t>
  </si>
  <si>
    <t>ZIMNIC -CV 200</t>
  </si>
  <si>
    <t>ZIMNIC-CV DRY SYRUP</t>
  </si>
  <si>
    <t>ZIMNIC-O 200 - 10'S</t>
  </si>
  <si>
    <t>ZIMNIC O 100MG DT 10'S</t>
  </si>
  <si>
    <t>TOPAC-FAST GEL - 20 GM</t>
  </si>
  <si>
    <t>TOPAC SP 10 TABS</t>
  </si>
  <si>
    <t>TOPAC IM INJ AMP 3  ML</t>
  </si>
  <si>
    <t>R-CID PLUS CAP10'S</t>
  </si>
  <si>
    <t>R-CID RF TABS 10'S</t>
  </si>
  <si>
    <t>Bottle</t>
  </si>
  <si>
    <t>IME - CILA 500 Injection</t>
  </si>
  <si>
    <t>Cefi-T 1.125 g</t>
  </si>
  <si>
    <t>WINBP-MT 25</t>
  </si>
  <si>
    <t>WINBP-MT 50</t>
  </si>
  <si>
    <t>OZOLE</t>
  </si>
  <si>
    <t>30049039</t>
  </si>
  <si>
    <t>OZOLE -D</t>
  </si>
  <si>
    <t>Rapisone SR caps 5s</t>
  </si>
  <si>
    <t>NAVELBINE 10 MG Injection</t>
  </si>
  <si>
    <t xml:space="preserve">Fabolite </t>
  </si>
  <si>
    <t>Fabolite 300mg</t>
  </si>
  <si>
    <t>Nupod 200</t>
  </si>
  <si>
    <t>Nupod 50 DS 30ml with WFI</t>
  </si>
  <si>
    <t>Nupod 100 DS 30ml with WFI</t>
  </si>
  <si>
    <t>Cefchamp 100 DT</t>
  </si>
  <si>
    <t>Cefchamp 325</t>
  </si>
  <si>
    <t>Solaze 50</t>
  </si>
  <si>
    <t>Solaze 100</t>
  </si>
  <si>
    <t>Solaze  200</t>
  </si>
  <si>
    <t>CAAT 40</t>
  </si>
  <si>
    <t>CAAT 80</t>
  </si>
  <si>
    <t xml:space="preserve">Nicoduce OD 10mg </t>
  </si>
  <si>
    <t>Clinaxon 2  (ampoule)</t>
  </si>
  <si>
    <t>Clinaxon 4 (ampoule)</t>
  </si>
  <si>
    <t>Clinaxon 500</t>
  </si>
  <si>
    <t>Trueplan    200</t>
  </si>
  <si>
    <t>200mg</t>
  </si>
  <si>
    <t>Trueplan    400</t>
  </si>
  <si>
    <t>400mg</t>
  </si>
  <si>
    <t xml:space="preserve">Bivasave </t>
  </si>
  <si>
    <t>250 mg Inj</t>
  </si>
  <si>
    <t>Adequet 25 mg</t>
  </si>
  <si>
    <t>Adequet 100 mg (plain)</t>
  </si>
  <si>
    <t>Adequet 200 SR</t>
  </si>
  <si>
    <t>Adequet 300 SR</t>
  </si>
  <si>
    <t>Adequet 100 SR</t>
  </si>
  <si>
    <t>Adequet 50 mg</t>
  </si>
  <si>
    <t>Nuravon Inj</t>
  </si>
  <si>
    <t xml:space="preserve">FeZi </t>
  </si>
  <si>
    <t xml:space="preserve">NEWCOLD </t>
  </si>
  <si>
    <t>AYURLIVE</t>
  </si>
  <si>
    <t>PREGAMET 75</t>
  </si>
  <si>
    <t>caps</t>
  </si>
  <si>
    <t>VITAMIN A CHEWABLE</t>
  </si>
  <si>
    <t>30045031</t>
  </si>
  <si>
    <t>NIMUGESIC  PLUS</t>
  </si>
  <si>
    <t>MEROPLAN  500 mg</t>
  </si>
  <si>
    <t>500mg</t>
  </si>
  <si>
    <t>MEROPLAN 1 g</t>
  </si>
  <si>
    <t>Meroplan S inj 1.5gm</t>
  </si>
  <si>
    <t>1.5gm</t>
  </si>
  <si>
    <t>Tufacne 20</t>
  </si>
  <si>
    <t>RZOLE, 10 TABS</t>
  </si>
  <si>
    <t xml:space="preserve">RZOLE-DSR CAPS 10s </t>
  </si>
  <si>
    <t>Zolephos</t>
  </si>
  <si>
    <t>100 ml bottle (IV infusion)</t>
  </si>
  <si>
    <t>PPG Met 0.2</t>
  </si>
  <si>
    <t>Pleumet 500 mg</t>
  </si>
  <si>
    <t>Pleumet 100 mg</t>
  </si>
  <si>
    <t>Zomelis Met 500 6x10s</t>
  </si>
  <si>
    <t>Zomelis Met 1000 6x10s</t>
  </si>
  <si>
    <t>Zomelis 50mg</t>
  </si>
  <si>
    <t>DIABETES</t>
  </si>
  <si>
    <t>R2-5</t>
  </si>
  <si>
    <t>R2-10</t>
  </si>
  <si>
    <t>R2-20</t>
  </si>
  <si>
    <t>R2-F 5  Tablets</t>
  </si>
  <si>
    <t>R2-F 10 Tablets</t>
  </si>
  <si>
    <t>R2-40</t>
  </si>
  <si>
    <t>Linoplus Infusion 300ml</t>
  </si>
  <si>
    <t>300ml</t>
  </si>
  <si>
    <t>LINOPLUS TABLETS 600MG  10'S</t>
  </si>
  <si>
    <t>MDD XR 50</t>
  </si>
  <si>
    <t>MDD XR 100</t>
  </si>
  <si>
    <t>Imupeg Injection  ( Pref filled Syrings)</t>
  </si>
  <si>
    <t>Imumax Injection  (Pre filled Syrings)</t>
  </si>
  <si>
    <t>Tigimax 50mg Vial</t>
  </si>
  <si>
    <t>1s</t>
  </si>
  <si>
    <t>Glataxone Injection</t>
  </si>
  <si>
    <t>1ml</t>
  </si>
  <si>
    <t>LOFH 25000</t>
  </si>
  <si>
    <t xml:space="preserve">LOFH 5000 </t>
  </si>
  <si>
    <t>NICODINE 100ML</t>
  </si>
  <si>
    <t>NICODINE 500ML</t>
  </si>
  <si>
    <t>SCABIGARD 100ML</t>
  </si>
  <si>
    <t>NICOTAC – D  10TABS</t>
  </si>
  <si>
    <t>SAFEPODOX CV TAB 6s</t>
  </si>
  <si>
    <t>SAFEPODOX 200mg 10s</t>
  </si>
  <si>
    <t>SAFEPODOX DT 100mg</t>
  </si>
  <si>
    <t>SAFEPODOX Dry syrup</t>
  </si>
  <si>
    <t>D3 UP 1 gm Sachet</t>
  </si>
  <si>
    <t>30045036</t>
  </si>
  <si>
    <t>Amicolon capsules 10s</t>
  </si>
  <si>
    <t>Retelex Kit</t>
  </si>
  <si>
    <t>Abixim 200 tabs 10s</t>
  </si>
  <si>
    <t>Valupenem 1gm</t>
  </si>
  <si>
    <t xml:space="preserve">1gm </t>
  </si>
  <si>
    <t>CEFOTAX 1G INJECTION</t>
  </si>
  <si>
    <t>CEFOTAX 250MG INJECTION</t>
  </si>
  <si>
    <t>MELALITE 15  Cream ( Lami tube)</t>
  </si>
  <si>
    <t>MELALITE 15  Cream  (Lami Tube)</t>
  </si>
  <si>
    <t>Stator Asp 75 mg</t>
  </si>
  <si>
    <t>Stator Asp 150 mg</t>
  </si>
  <si>
    <t>ESGIPYRIN DS INJECTION  (TP)</t>
  </si>
  <si>
    <t>Value</t>
  </si>
  <si>
    <t>Nicoduce 5</t>
  </si>
  <si>
    <t>Nicoduce 10</t>
  </si>
  <si>
    <t>Clinaxon P</t>
  </si>
  <si>
    <t>Tufacne 10</t>
  </si>
  <si>
    <t>PPG Met 0.3</t>
  </si>
  <si>
    <t>Ivabid 5 mg</t>
  </si>
  <si>
    <t>Ivabid 7.5 mg</t>
  </si>
  <si>
    <t>Febustat 40</t>
  </si>
  <si>
    <t>Febustat 80</t>
  </si>
  <si>
    <t>B- STIL 8MG 10S</t>
  </si>
  <si>
    <t>B- STIL 16MG 10S</t>
  </si>
  <si>
    <t>B- STIL 24MG 10S</t>
  </si>
  <si>
    <t>NIMUGESIC BLUE</t>
  </si>
  <si>
    <t>NIMUGESIC AMBER</t>
  </si>
  <si>
    <t>Toresa 5</t>
  </si>
  <si>
    <t>Zombistin Injection 1M (Vial)</t>
  </si>
  <si>
    <t>ZIDIME 100 DT TAB10'S</t>
  </si>
  <si>
    <t>DICLOFAM PLUS TABS Green 10T</t>
  </si>
  <si>
    <t>DICLOFAM PLUS TABS Red 10T</t>
  </si>
  <si>
    <t>DICLOFAM PLUS TABS Yellow 10T</t>
  </si>
  <si>
    <t>EBILITY</t>
  </si>
  <si>
    <t>New MELAGARD 50+ 60ml</t>
  </si>
  <si>
    <t>Biozobid Plus-325mg tabs 10s</t>
  </si>
  <si>
    <t>Esgipyrin-SP-325mg tabs 10s</t>
  </si>
  <si>
    <t>Acevah PS -325mg Tablet 10s</t>
  </si>
  <si>
    <t>Lorsaid P4-325mg tabs 10s</t>
  </si>
  <si>
    <t>Lorsaid P8-325mg tabs 10s</t>
  </si>
  <si>
    <t xml:space="preserve">SAFEXIM-CV  TABS </t>
  </si>
  <si>
    <t>Chupp-A 100ml syrup</t>
  </si>
  <si>
    <t>C-ONE 500mg Inj</t>
  </si>
  <si>
    <t>C One TZ 1.125g inj</t>
  </si>
  <si>
    <t>Nkacin 100 2ml vials</t>
  </si>
  <si>
    <t>Nkacin 250 2ml vials</t>
  </si>
  <si>
    <t>CROTORAX - HC  CREAM</t>
  </si>
  <si>
    <t>30045090</t>
  </si>
  <si>
    <t>Rockbon C Spray</t>
  </si>
  <si>
    <t xml:space="preserve">3.7ml </t>
  </si>
  <si>
    <t>Doliprane IV 100ml infusion</t>
  </si>
  <si>
    <t>ZIDIME 50 DT 10'S</t>
  </si>
  <si>
    <t>MBCLO PLUS INJ 2ML</t>
  </si>
  <si>
    <t>Hydent K 100gms New</t>
  </si>
  <si>
    <t>Telpres 80H</t>
  </si>
  <si>
    <t>Acitrom 0.5mg</t>
  </si>
  <si>
    <t>WINBP-TRIO 20MG</t>
  </si>
  <si>
    <t>CAAT 10</t>
  </si>
  <si>
    <t>CAAT 20</t>
  </si>
  <si>
    <t>TOPAC SP PLUS TABS 10'S</t>
  </si>
  <si>
    <t>BENADON</t>
  </si>
  <si>
    <t>PPG 0.3</t>
  </si>
  <si>
    <t>PPG 0.2</t>
  </si>
  <si>
    <t>FACECLIN TUBE 20GM</t>
  </si>
  <si>
    <t>Gms</t>
  </si>
  <si>
    <t>CHUPP A 60ML</t>
  </si>
  <si>
    <t>SODIUM CHLORIDE IV</t>
  </si>
  <si>
    <t>30045020</t>
  </si>
  <si>
    <t>ZIDIME DS 30ML</t>
  </si>
  <si>
    <t>Levesam XR 500 mg</t>
  </si>
  <si>
    <t>Levesam XR 1 g</t>
  </si>
  <si>
    <t>Nuavomin 4 Tabs</t>
  </si>
  <si>
    <t>Nuavomin 8 Tabs</t>
  </si>
  <si>
    <t>NICOACE SP TABS 10S</t>
  </si>
  <si>
    <t>NICODOL PLUS TABS 10S</t>
  </si>
  <si>
    <t>ABIXIM DS 30ML</t>
  </si>
  <si>
    <t>Tribetrol 1 forte</t>
  </si>
  <si>
    <t>Tribetrol 1 mg</t>
  </si>
  <si>
    <t>Tribetrol 2 forte</t>
  </si>
  <si>
    <t>Tribetrol 2 mg</t>
  </si>
  <si>
    <t>NICOROXI SUSPENSION 30ML</t>
  </si>
  <si>
    <t xml:space="preserve">FEZI Syrup </t>
  </si>
  <si>
    <t>RAPISONE D SR CAP 5s</t>
  </si>
  <si>
    <t>TYZA M CREAM 10GM</t>
  </si>
  <si>
    <t>WINBP  20 10T EP</t>
  </si>
  <si>
    <t>WINBP  20H 10T EP</t>
  </si>
  <si>
    <t>WINBP  40 10T EP</t>
  </si>
  <si>
    <t>WINBP  40H 10T EP</t>
  </si>
  <si>
    <t>WINBP-AM 20 10's EP</t>
  </si>
  <si>
    <t>WINBP-AM 40 10'S EP</t>
  </si>
  <si>
    <t>ROCKBON KIT TAB 31S</t>
  </si>
  <si>
    <t>ABIXIM O TAB 10S</t>
  </si>
  <si>
    <t>ABIXIM CV TAB 10S</t>
  </si>
  <si>
    <t>D3 SHOT SACHETS 1GM 60 K IU</t>
  </si>
  <si>
    <t>sachet</t>
  </si>
  <si>
    <t>D3 SHOT SOFTGELS 4S 60 K IU</t>
  </si>
  <si>
    <t>NICOFER XT 10s</t>
  </si>
  <si>
    <t>NICODINE 2 LITRE</t>
  </si>
  <si>
    <t>ltr</t>
  </si>
  <si>
    <t>NICOFLOX OZ IV 100ML</t>
  </si>
  <si>
    <t>Betonin AST 170 ml</t>
  </si>
  <si>
    <t>170 ml</t>
  </si>
  <si>
    <t>Betonin AST 400 ml</t>
  </si>
  <si>
    <t>400 ml</t>
  </si>
  <si>
    <t>COSYMOXYL 375MG TABS 10S</t>
  </si>
  <si>
    <t>COSYMOXYL 625MG TABS 10S</t>
  </si>
  <si>
    <t>Ciladuo 10 mg</t>
  </si>
  <si>
    <t>Ciladuo 5 mg</t>
  </si>
  <si>
    <t>ABIXIM 100 Tablets</t>
  </si>
  <si>
    <t>ENLIVA (10'S)</t>
  </si>
  <si>
    <t>TELPRES H 40 TABS 10S USP</t>
  </si>
  <si>
    <t>LEVESAM 500MG TAB 15S</t>
  </si>
  <si>
    <t>VALANCE OD 250MG TABS 10S USP</t>
  </si>
  <si>
    <t>VALANCE OD 500MG TABS 10S USP</t>
  </si>
  <si>
    <t>VALANCE OD 750MG TABS 10S USP</t>
  </si>
  <si>
    <t>VALANCE OD 1000MG TABS 10S USP</t>
  </si>
  <si>
    <t>Zombistin Forte 2 MIU</t>
  </si>
  <si>
    <t>NICOFLOX RED TABS 10S</t>
  </si>
  <si>
    <t>ASCABIOL  50ML</t>
  </si>
  <si>
    <t>ASCABIOL  100ML</t>
  </si>
  <si>
    <t>ACUVIN TABLETS 10'S USP</t>
  </si>
  <si>
    <t>STATOR 80MG TABS 10S</t>
  </si>
  <si>
    <t>TYZA CREAM 15GM</t>
  </si>
  <si>
    <t>NICODIN OINTMENT 20GM</t>
  </si>
  <si>
    <t>3 MIX 10GM</t>
  </si>
  <si>
    <t>ROCKBON PTH 750MG INJ 3ML</t>
  </si>
  <si>
    <t>Cartrage</t>
  </si>
  <si>
    <t>FONDAZEST 2.5MG 1PFS 0.5ML</t>
  </si>
  <si>
    <t>OXYTETRACYCLINE INJECTION IP 50MG/20ML</t>
  </si>
  <si>
    <t>WIN BP CT 20 / 6.25MG TABS 10S</t>
  </si>
  <si>
    <t>WIN BP CT 20 / 12.5MG TABS 10S</t>
  </si>
  <si>
    <t>WIN BP CT 40 / 6.25MG TABS 10S</t>
  </si>
  <si>
    <t>WIN BP CT 40 / 12.5MG TABS 10S</t>
  </si>
  <si>
    <t>GENTICYN 10ML INJ MDV</t>
  </si>
  <si>
    <t>GENTICYN 20ML INJ MDV</t>
  </si>
  <si>
    <t>TELPRES CT 40 / 6.25MG TABS 10S</t>
  </si>
  <si>
    <t>TELPRES CT 40 / 12.5MG TABS 10S</t>
  </si>
  <si>
    <t>NEWCOLD ML TABLETS 10S</t>
  </si>
  <si>
    <t>I - TYZA CAPSULE 7S</t>
  </si>
  <si>
    <t>GENTICYN 80MG INJ 2ML AMP</t>
  </si>
  <si>
    <t>TYZA DUSTING POWDER 50GM</t>
  </si>
  <si>
    <t>UVOX 50 MG 10'S NEW</t>
  </si>
  <si>
    <t>UVOX 100 MG 10'S NEW</t>
  </si>
  <si>
    <t>Chup LS Syrup</t>
  </si>
  <si>
    <t>FLOXIP OZ TABLETS 10S</t>
  </si>
  <si>
    <t>Orahex Plus 100ml</t>
  </si>
  <si>
    <t>CHUPP LS SYRUP 60ML</t>
  </si>
  <si>
    <t>RONEMOX CV 625 TABS 6S</t>
  </si>
  <si>
    <t>gm</t>
  </si>
  <si>
    <t>SZETALO 20MG TABLETS 10s</t>
  </si>
  <si>
    <t>U BET INJECTION 5ML</t>
  </si>
  <si>
    <t>AZALIVE 100MG PER VIAL</t>
  </si>
  <si>
    <t>NANOPACLI 100MG VIAL</t>
  </si>
  <si>
    <t>BET OZ TABLETS 10s</t>
  </si>
  <si>
    <t>GENTICYN 20MG  PED. INJ  2ML</t>
  </si>
  <si>
    <t>KENACORT 4MG TABS 10S</t>
  </si>
  <si>
    <t>Levesam Oral Solution USP 100ml</t>
  </si>
  <si>
    <t>KENACORT OROMUCOSAL PASTE 5MG</t>
  </si>
  <si>
    <t>PHENSEDYL LR 100ML</t>
  </si>
  <si>
    <t>Amicolon SB</t>
  </si>
  <si>
    <t>ABHOPE 50MG  VIAL WITH WFI</t>
  </si>
  <si>
    <t>NICOPENTA DSR CAPSULES 10S</t>
  </si>
  <si>
    <t>RZOLE LSR CAPSULES 10S</t>
  </si>
  <si>
    <t>ISMO 20 TABS -30s Blister Pack</t>
  </si>
  <si>
    <t>ISMO 10 TABS -30s Blister Pack</t>
  </si>
  <si>
    <t>ZITHROLECT 100 15ML</t>
  </si>
  <si>
    <t>ZITHROLECT 500 TABS 3S</t>
  </si>
  <si>
    <t>ZITHROLECT 250 TABS 6S</t>
  </si>
  <si>
    <t>VILAXEL 20 10S TABS</t>
  </si>
  <si>
    <t>VILAXEL 40 10S TABS</t>
  </si>
  <si>
    <t>OXMAZETOL 450 10S TABS</t>
  </si>
  <si>
    <t>SUPERMET XL 50MG TABS 15S</t>
  </si>
  <si>
    <t>30049074</t>
  </si>
  <si>
    <t>Gluformin 500mg Tabs 10s</t>
  </si>
  <si>
    <t>Gluformin 850mg Tabs 10s</t>
  </si>
  <si>
    <t>Gluformin G1 Tabs 15s</t>
  </si>
  <si>
    <t>GLUFORMIN XL 1000 TABS 15S</t>
  </si>
  <si>
    <t>ZOBID SR 100MG TABLETS</t>
  </si>
  <si>
    <t>ESOGA RD CAPS 10S</t>
  </si>
  <si>
    <t>PREGAMET SR 10 TABS</t>
  </si>
  <si>
    <t>GLIMER 3 10'S TABS</t>
  </si>
  <si>
    <t>I-TYZA 200MG 7S CAPS</t>
  </si>
  <si>
    <t>SECNIL FORTE TABS 1GM 2S</t>
  </si>
  <si>
    <t>MALIDENS 650 TABLETS 10S</t>
  </si>
  <si>
    <t>EN ACE 5MG TABS 10S</t>
  </si>
  <si>
    <t>FACECLIN AT 15GM</t>
  </si>
  <si>
    <t>Acitrom 1mg tablets 30s</t>
  </si>
  <si>
    <t>Acitrom 2mg tablets 30s</t>
  </si>
  <si>
    <t>Acitrom 4mg tablets 30s</t>
  </si>
  <si>
    <t>PHENSEDYL CR 100ML SYRUP</t>
  </si>
  <si>
    <t>ERYTHROCIN 250mg Tablets</t>
  </si>
  <si>
    <t>ERYTHROCIN 500mg Tablets</t>
  </si>
  <si>
    <t>CLARIBID 500mg Tablets</t>
  </si>
  <si>
    <t>CLARIBID 250mg Tablets</t>
  </si>
  <si>
    <t>CLARIBID Granules</t>
  </si>
  <si>
    <t>SELSUN 120ml</t>
  </si>
  <si>
    <t>SELSUN 60ml</t>
  </si>
  <si>
    <t>KLACID IV VIAL</t>
  </si>
  <si>
    <t>MICEDGE INJECTION 50 MG</t>
  </si>
  <si>
    <t>DELETUS D 100ML SYRUP</t>
  </si>
  <si>
    <t>DELETUS LS SYRUP 100ML</t>
  </si>
  <si>
    <t>TOSSEX DMR 100 ML</t>
  </si>
  <si>
    <t>Gluformin i 0.5gm  15's</t>
  </si>
  <si>
    <t>Gluformin i 1gm  15's</t>
  </si>
  <si>
    <t>AZILTREND 40MG TABS</t>
  </si>
  <si>
    <t>AZILTREND 80MG TABS</t>
  </si>
  <si>
    <t>TYZA CREAM 30GM</t>
  </si>
  <si>
    <t>TRESMOX CV 10T</t>
  </si>
  <si>
    <t>LINZOPOINT IV</t>
  </si>
  <si>
    <t>NICOPENTA LSR CAPSULES 10S</t>
  </si>
  <si>
    <t>FEZI FORTE TABLETS 10S</t>
  </si>
  <si>
    <t>FEZI XT TABLETS 10S</t>
  </si>
  <si>
    <t>SUPERQUIN IV 100ml</t>
  </si>
  <si>
    <t>SUPERQUIN 500MG TABLETS</t>
  </si>
  <si>
    <t>ZIDIME-S   1GM INJECTION</t>
  </si>
  <si>
    <t>20ml</t>
  </si>
  <si>
    <t>DELETUS PEARLS 10S</t>
  </si>
  <si>
    <t>SAFEZONE SB 1.5GM INJECTION</t>
  </si>
  <si>
    <t>Phenergan Tablet 10 mg Sales Pack</t>
  </si>
  <si>
    <t>Phenergan Tablet 25 mg Sales Pack</t>
  </si>
  <si>
    <t>LURATREND 40 SALES 10S</t>
  </si>
  <si>
    <t>LURATREND 80 SALES 10S</t>
  </si>
  <si>
    <t>AMOXYCLAV 375 MG TABLETS</t>
  </si>
  <si>
    <t>AMOXYCLAV 1GM TABLET</t>
  </si>
  <si>
    <t>NIVAQUINE-ALPHA BETA INJECTION 2ml</t>
  </si>
  <si>
    <t>SCABIGARD-P LOTION 50ml</t>
  </si>
  <si>
    <t>FLUBET TAB.150 mg</t>
  </si>
  <si>
    <t>POLYTUFF INJECTION 500000 UNITS SALES</t>
  </si>
  <si>
    <t>SUPERCIN OINTMENT 5 GMS</t>
  </si>
  <si>
    <t>NICODIN 7.5 % SURGICAL SCRUB 500ML</t>
  </si>
  <si>
    <t>NICODIN 7.5 %SURGICAL SCRUB 100ml</t>
  </si>
  <si>
    <t>NICODIN 10 % SOLUTION 500ml</t>
  </si>
  <si>
    <t>NICODIN 10 % SOLUTION 100ml</t>
  </si>
  <si>
    <t>NIVAQUINE-LUMART TABLET 6s</t>
  </si>
  <si>
    <t>SAFEPODOX - O TABLET</t>
  </si>
  <si>
    <t>TOSSEX12 100ML SALES</t>
  </si>
  <si>
    <t>TOSSEX T 100ML</t>
  </si>
  <si>
    <t>PHENSEDYL T 100ML</t>
  </si>
  <si>
    <t xml:space="preserve">PPG MD 0.2 </t>
  </si>
  <si>
    <t>PPG MD 0.3</t>
  </si>
  <si>
    <t>BETONIN AST 200ML</t>
  </si>
  <si>
    <t>200 ml</t>
  </si>
  <si>
    <t>STROMIX A 150 CAPS 10S ALU-ALU BLISTER</t>
  </si>
  <si>
    <t>STROMIX A 75 CAPS 10S ALU-ALU BLISTER</t>
  </si>
  <si>
    <t>TENORMIN 100MG</t>
  </si>
  <si>
    <t>Restora</t>
  </si>
  <si>
    <t>Anafortan N tablets 10's</t>
  </si>
  <si>
    <t>Anafortan syrup 30mL</t>
  </si>
  <si>
    <t>TENORMIN 25 TAB(2X14'S,NEW)-SALES</t>
  </si>
  <si>
    <t>TENORMIN 50 TAB(2x14's,NEW)-SALES</t>
  </si>
  <si>
    <t>TENOCHLOR 50 TAB(2x15's)-SALES</t>
  </si>
  <si>
    <t>TENOCLOR 100 TAB (2x15'S)-SALES</t>
  </si>
  <si>
    <t>TENOCLOR 25 TAB (2x15'S)-SALES</t>
  </si>
  <si>
    <t>Livbest AM Tablets 5s</t>
  </si>
  <si>
    <t>Livbest-500- 10's</t>
  </si>
  <si>
    <t>AZRO 100 DT Tablets 3s</t>
  </si>
  <si>
    <t>AZRO 250 Tablets 6s</t>
  </si>
  <si>
    <t>AZRO 500 Tablets 3s</t>
  </si>
  <si>
    <t>AZRO 100 Oral Suspension 15ml</t>
  </si>
  <si>
    <t>Azro 200 Suspension 1's</t>
  </si>
  <si>
    <t>FIGHTOX Dry Syrup 30ml</t>
  </si>
  <si>
    <t>FINECEF 50 DT Tablets 10s</t>
  </si>
  <si>
    <t>FINECEF 50 Oral Suspension 30ml</t>
  </si>
  <si>
    <t>FINECEF - T Injection 1.125gm</t>
  </si>
  <si>
    <t>FINECEF - T Injection 562.5mg</t>
  </si>
  <si>
    <t>Finecef-T 281.25 mg 1s</t>
  </si>
  <si>
    <t>FINECEF 100 Dry syp 1's</t>
  </si>
  <si>
    <t>Finecef 1 g inj</t>
  </si>
  <si>
    <t>Finecef 250 mg inj</t>
  </si>
  <si>
    <t>Finecef 500 mg inj</t>
  </si>
  <si>
    <t>FINECEF- 100 DT- 10's</t>
  </si>
  <si>
    <t>FINECEF- 200 DT- 10's</t>
  </si>
  <si>
    <t>Finecef O 200mg Tabs 10s</t>
  </si>
  <si>
    <t>NIPLONAC - FORTE Tablets 10s</t>
  </si>
  <si>
    <t>PANDIFF Capsules 10s</t>
  </si>
  <si>
    <t>Pandiff IV Vial 40mg</t>
  </si>
  <si>
    <t>Cerom 250 tabs 10's</t>
  </si>
  <si>
    <t>30042099</t>
  </si>
  <si>
    <t>CEROM Dry Syrup 30ml</t>
  </si>
  <si>
    <t>Cerom 500 Tabs- 10's</t>
  </si>
  <si>
    <t>Cerom CV Tabs 250mg 6s</t>
  </si>
  <si>
    <t>Cerom CV Tabs 500mg 6s</t>
  </si>
  <si>
    <t>Anafortan Inj 20 ml</t>
  </si>
  <si>
    <t>Anafortan Inj 2 ml</t>
  </si>
  <si>
    <t>Anafortan drops 10 ml</t>
  </si>
  <si>
    <t>Anafortan MF Tablets 10s</t>
  </si>
  <si>
    <t>30045039</t>
  </si>
  <si>
    <t>Anaspas tabs 10's</t>
  </si>
  <si>
    <t>Anaspas Inj 2ml</t>
  </si>
  <si>
    <t>Cefi XL 100 tabs 10's</t>
  </si>
  <si>
    <t>Cefi DT 50 tabs 10's</t>
  </si>
  <si>
    <t>Cefi DT 100 tabs 10's</t>
  </si>
  <si>
    <t>Cefi 200 tabs 10's</t>
  </si>
  <si>
    <t>Cefi 50 dry syp</t>
  </si>
  <si>
    <t>Cefi O  200 -10 's tabs</t>
  </si>
  <si>
    <t>CEFI-XL D RF 200 -10's</t>
  </si>
  <si>
    <t>CEFI-OZ Tab 6's</t>
  </si>
  <si>
    <t>MALATRIT- S inj.</t>
  </si>
  <si>
    <t>MALATRIT-E Inj 2 ml</t>
  </si>
  <si>
    <t>Malatrit EL Tablets 6s</t>
  </si>
  <si>
    <t>Allerdest M  Tabs 10's</t>
  </si>
  <si>
    <t>Allerdest 5mg Tabs 10's</t>
  </si>
  <si>
    <t>FIGHTOX -KID Tablets 10's</t>
  </si>
  <si>
    <t>FIGHTOX 375 Tablets 10's</t>
  </si>
  <si>
    <t>FIGHTOX 625 Tablets 10's</t>
  </si>
  <si>
    <t>Anafortan tabs 15's</t>
  </si>
  <si>
    <t>Reboot M Capsule</t>
  </si>
  <si>
    <t>FIGHTOX DRY SYRUP 30ML WFI</t>
  </si>
  <si>
    <t>GUTNEXT 1 G  SACHET SALES</t>
  </si>
  <si>
    <t>Gm</t>
  </si>
  <si>
    <t>CEROM INJECTION 750 MG SALES</t>
  </si>
  <si>
    <t>CEROM INJECTION 1500 MG SALES</t>
  </si>
  <si>
    <t>FORANE 100 ML (NEW)</t>
  </si>
  <si>
    <t>PPD-CCD</t>
  </si>
  <si>
    <t>FORANE 250 ML (NEW)</t>
  </si>
  <si>
    <t>SEVORANE 250 ML</t>
  </si>
  <si>
    <t>SURVANTA 8ml</t>
  </si>
  <si>
    <t>SCD</t>
  </si>
  <si>
    <t>SURVANTA 4ml VIAL</t>
  </si>
  <si>
    <t>ANETOL</t>
  </si>
  <si>
    <t>XAMDEX INJECTION 2ML</t>
  </si>
  <si>
    <t>XAMDEX INJECTION 1ML</t>
  </si>
  <si>
    <t>ALLUVIA TABS 120'S(NEW)</t>
  </si>
  <si>
    <t>APNICAF 3ML INJ</t>
  </si>
  <si>
    <t>APNICAF 3ML ORAL</t>
  </si>
  <si>
    <t>APNICAF 1.5ML ORAL</t>
  </si>
  <si>
    <t>Paraglass 100ml</t>
  </si>
  <si>
    <t>Ropizuva Injection 2 mg</t>
  </si>
  <si>
    <t>Ropizuva Injection 7.5 mg</t>
  </si>
  <si>
    <t>Aminoplan 100ml</t>
  </si>
  <si>
    <t>Cisblok 10</t>
  </si>
  <si>
    <t>Cisblok 20</t>
  </si>
  <si>
    <t>Pulmofree Inj</t>
  </si>
  <si>
    <t>Cytoganir TM  2's ValganciclovirTablet USP 450mg</t>
  </si>
  <si>
    <t xml:space="preserve">Bupizuva 0.25%   2.5mg/ml </t>
  </si>
  <si>
    <t xml:space="preserve">Bupizuva 0.50% 5mg/ml </t>
  </si>
  <si>
    <t xml:space="preserve">Bupizuva Heavy 5mg/ml </t>
  </si>
  <si>
    <t>4ml</t>
  </si>
  <si>
    <t>114.70</t>
  </si>
  <si>
    <t>Ictyane HD Emollient Cream</t>
  </si>
  <si>
    <t>Derma-Cosmetics</t>
  </si>
  <si>
    <t>Nutricerat Intense Nutrition Mask 150ml</t>
  </si>
  <si>
    <t>Nutricerat Intense Nutrition Shampoo</t>
  </si>
  <si>
    <t>Keracnyl Cream</t>
  </si>
  <si>
    <t>30ml</t>
  </si>
  <si>
    <t>Tube</t>
  </si>
  <si>
    <t>Elution Shampoo</t>
  </si>
  <si>
    <t xml:space="preserve">KERTYOL PSO SHAMPOO 60ML TUBE PACK </t>
  </si>
  <si>
    <t>Exomega Cream 50ml(New)-Sales</t>
  </si>
  <si>
    <t>Exomega Emollient Lotion 100ml(NEW)Sales</t>
  </si>
  <si>
    <t>KERACNYL FOAMING GEL 50ML (NEW)</t>
  </si>
  <si>
    <t>Keracnyl Foaming Gel 100ml (NEW)</t>
  </si>
  <si>
    <t>ANAPHASE STIMULATING SHAMPOO 50ML SALES</t>
  </si>
  <si>
    <t>PHOTOSCREEN DEPIGMENTING 30ML SALES</t>
  </si>
  <si>
    <t>Photoscreen Sun emulsion SPF 50+</t>
  </si>
  <si>
    <t xml:space="preserve">Epitheliale AH </t>
  </si>
  <si>
    <t>Keracnyl PP cream 30 ml Sales</t>
  </si>
  <si>
    <t>Anaphase Stimulating Shampoo 100ml Sale</t>
  </si>
  <si>
    <t>Keracnyl Matifyer Cream 30 ml</t>
  </si>
  <si>
    <t>Keracnyl Matifier - New Product</t>
  </si>
  <si>
    <t>Aderma Soothing Foaming Gel 100 ml Sale</t>
  </si>
  <si>
    <t>Rheacalm Soothing Light Cream 30 ml Sale</t>
  </si>
  <si>
    <t>SUPRACTIV CAPSULES</t>
  </si>
  <si>
    <t xml:space="preserve">Melaglow  New </t>
  </si>
  <si>
    <t>33049990</t>
  </si>
  <si>
    <t>Avene Thermal Water</t>
  </si>
  <si>
    <t>AVENE</t>
  </si>
  <si>
    <t>Rich Compensating cream</t>
  </si>
  <si>
    <t>Clean-Ac Cream</t>
  </si>
  <si>
    <t>Cicalfate Cream</t>
  </si>
  <si>
    <t>Trixera +Selectiose Emollient &amp; Cleansing cream</t>
  </si>
  <si>
    <t>Very High Protection SPF 50 + Cream 50 ml</t>
  </si>
  <si>
    <t>Very High Protection SPF 50 + Emulsion 50 ml</t>
  </si>
  <si>
    <t>TRIACNEAL CREAM 30ML</t>
  </si>
  <si>
    <t>Follihair New</t>
  </si>
  <si>
    <t>HIGH PROTECTION SPF30 LIP BALM 3G</t>
  </si>
  <si>
    <t>VERY HIGH PROTECTION SPF50+SPRAY 200ML</t>
  </si>
  <si>
    <t>SENSITIVE WHITE WHITENING ESSENCE 50ML</t>
  </si>
  <si>
    <t>LYCOSHAKTI SYPRUP 200ML</t>
  </si>
  <si>
    <t>NEOPTIDE LOTION 30ML</t>
  </si>
  <si>
    <t>3x30</t>
  </si>
  <si>
    <t>MELAGLOW NEW 30GM</t>
  </si>
  <si>
    <t>Avene Thermal Water 50 ml Special</t>
  </si>
  <si>
    <t>TVAKSH FACE CARE 60G</t>
  </si>
  <si>
    <t>33049910</t>
  </si>
  <si>
    <t>TVAKSH FACE GUARD 30GM</t>
  </si>
  <si>
    <t>TOOTHMIN 70GM</t>
  </si>
  <si>
    <t>D-PIGMENT LIGHT 30ML</t>
  </si>
  <si>
    <t>ELUAGE ANTI WRINKLE CONCENTRATE 15ML</t>
  </si>
  <si>
    <t>YSTHEAL EYE AND LIP CONTOUR CARE 15ML</t>
  </si>
  <si>
    <t>YSTHEAL ANTI WRINKLE EMULSION 30ML</t>
  </si>
  <si>
    <t>YSTHEAL ANTI WRINKLE CREAM 30ML</t>
  </si>
  <si>
    <t>New Lysupra 200 ml</t>
  </si>
  <si>
    <t>FACE GUARD TVAKSH 50GM</t>
  </si>
  <si>
    <t>MELAGLOW RICH 20GM</t>
  </si>
  <si>
    <t>COLD CREAM BODY LOTION 100ML</t>
  </si>
  <si>
    <t>CLEANSING FOAM 150ML</t>
  </si>
  <si>
    <t>MISCELLAR LOTION 200ML</t>
  </si>
  <si>
    <t>Creastim Lotion 2 x 30ml</t>
  </si>
  <si>
    <t>ANTIROUGEURS FORT 30 ML</t>
  </si>
  <si>
    <t>CLEANANCE MAT EMULSION 40 ML</t>
  </si>
  <si>
    <t>Antirougeurs JOUR SPF 20 Emulsion 40 ml</t>
  </si>
  <si>
    <t>FOLLISERUM 60 ML</t>
  </si>
  <si>
    <t>33051090</t>
  </si>
  <si>
    <t>PRELIPID CAPSULES 60S</t>
  </si>
  <si>
    <t>TVAKSH FACE GUARD SPF 50</t>
  </si>
  <si>
    <t>FOLLIHAIR TABLETS 30S</t>
  </si>
  <si>
    <t>Cleanance Cleansing Gel 200ml</t>
  </si>
  <si>
    <t>Cleanance HYDRA Soothing Cream 40ml</t>
  </si>
  <si>
    <t>Cleanance MASK Mask Scrub  50ml</t>
  </si>
  <si>
    <t>Cleanance EXPERT 40 ml</t>
  </si>
  <si>
    <t>Mattifying Fluid 50 ml</t>
  </si>
  <si>
    <t>Day Protector UV EX SPF 30 PA</t>
  </si>
  <si>
    <t>REJOINT UC 10S</t>
  </si>
  <si>
    <t xml:space="preserve">Ortho </t>
  </si>
  <si>
    <t>Cleanance Cleansing Gel 100ml</t>
  </si>
  <si>
    <t>Skin Recovery Cream DEFI</t>
  </si>
  <si>
    <t>FOLLIHAIR A 10S SALES</t>
  </si>
  <si>
    <t xml:space="preserve">Reboot M 150 ml </t>
  </si>
  <si>
    <t>MRP</t>
  </si>
  <si>
    <t>Stockist Margin</t>
  </si>
  <si>
    <t>Retailer Margin</t>
  </si>
  <si>
    <t xml:space="preserve">Abbott Healthcare Pvt. Ltd.  - Price List  - Post GST </t>
  </si>
  <si>
    <t xml:space="preserve">GST Rate Applicable </t>
  </si>
  <si>
    <t xml:space="preserve"> PTR 
(incl GST)</t>
  </si>
  <si>
    <t>PTR
(excl GST)</t>
  </si>
  <si>
    <t>PTS
(excl GST)</t>
  </si>
  <si>
    <t>GST Amount</t>
  </si>
  <si>
    <t>Liq</t>
  </si>
  <si>
    <t>2's</t>
  </si>
  <si>
    <t>1.5ml</t>
  </si>
  <si>
    <t>oral</t>
  </si>
  <si>
    <t>2ml</t>
  </si>
  <si>
    <t>3ml</t>
  </si>
  <si>
    <t>120's</t>
  </si>
  <si>
    <t xml:space="preserve"> Container</t>
  </si>
  <si>
    <t>250ml</t>
  </si>
  <si>
    <t>8ml</t>
  </si>
  <si>
    <t>12.5ml</t>
  </si>
  <si>
    <t>Less :</t>
  </si>
  <si>
    <t xml:space="preserve">GST 12% </t>
  </si>
  <si>
    <t>Retailer Margin 20%</t>
  </si>
  <si>
    <t>MRP for the Patient</t>
  </si>
  <si>
    <t>MRP less GST</t>
  </si>
  <si>
    <t>Price to the Stockist / Distributor</t>
  </si>
  <si>
    <t>Price to the Retailer / Chemist</t>
  </si>
  <si>
    <t>INR</t>
  </si>
  <si>
    <t xml:space="preserve">Pricing Structure </t>
  </si>
  <si>
    <t>Invoicing under GST</t>
  </si>
  <si>
    <t xml:space="preserve">Add : </t>
  </si>
  <si>
    <t>GST 12%</t>
  </si>
  <si>
    <t>Price to the stockist (PTS) including taxes</t>
  </si>
  <si>
    <t>Price to Retail including taxes</t>
  </si>
  <si>
    <t>c</t>
  </si>
  <si>
    <t>MRP including taxes</t>
  </si>
  <si>
    <t>a</t>
  </si>
  <si>
    <t>b</t>
  </si>
  <si>
    <t>GST credit ( refer "b" above )</t>
  </si>
  <si>
    <t>d</t>
  </si>
  <si>
    <t>e</t>
  </si>
  <si>
    <t>f</t>
  </si>
  <si>
    <t>GST 12% ( apply 12% on a+c+f )</t>
  </si>
  <si>
    <t>GST 12% ( apply 12% on a+c )</t>
  </si>
  <si>
    <t>GST credit ( refer "d" above )</t>
  </si>
  <si>
    <t xml:space="preserve">Stockist Margin ( refer "X" above ) </t>
  </si>
  <si>
    <t>X</t>
  </si>
  <si>
    <t xml:space="preserve">Retailer margin ( refer "Y" above ) </t>
  </si>
  <si>
    <t>Y</t>
  </si>
  <si>
    <t>Abbott selling price to stockist (PTS excl taxes)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</si>
</sst>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/>
    <xf numFmtId="0" fontId="2" fillId="0" borderId="0"/>
  </cellStyleXfs>
  <cellXfs count="77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3" applyNumberFormat="1" applyFont="1" applyFill="1" applyBorder="1" applyAlignment="1">
      <alignment horizontal="center" vertical="center"/>
    </xf>
    <xf numFmtId="0" fontId="10" fillId="2" borderId="1" xfId="3" applyNumberFormat="1" applyFont="1" applyFill="1" applyBorder="1" applyAlignment="1">
      <alignment horizontal="left" vertical="center"/>
    </xf>
    <xf numFmtId="43" fontId="10" fillId="2" borderId="1" xfId="0" applyNumberFormat="1" applyFont="1" applyFill="1" applyBorder="1" applyAlignment="1">
      <alignment horizontal="center" vertical="center"/>
    </xf>
    <xf numFmtId="0" fontId="10" fillId="2" borderId="1" xfId="0" quotePrefix="1" applyNumberFormat="1" applyFont="1" applyFill="1" applyBorder="1" applyAlignment="1">
      <alignment horizontal="left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3" applyNumberFormat="1" applyFont="1" applyFill="1" applyBorder="1" applyAlignment="1">
      <alignment vertical="center"/>
    </xf>
    <xf numFmtId="43" fontId="10" fillId="2" borderId="1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43" fontId="10" fillId="2" borderId="1" xfId="5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vertical="center"/>
    </xf>
    <xf numFmtId="43" fontId="10" fillId="2" borderId="1" xfId="5" applyFont="1" applyFill="1" applyBorder="1" applyAlignment="1">
      <alignment horizontal="left" vertical="center"/>
    </xf>
    <xf numFmtId="0" fontId="10" fillId="2" borderId="1" xfId="6" applyNumberFormat="1" applyFont="1" applyFill="1" applyBorder="1" applyAlignment="1">
      <alignment horizontal="center" vertical="center"/>
    </xf>
    <xf numFmtId="0" fontId="10" fillId="2" borderId="1" xfId="7" applyFont="1" applyFill="1" applyBorder="1" applyAlignment="1" applyProtection="1">
      <alignment horizontal="left" vertical="center"/>
    </xf>
    <xf numFmtId="166" fontId="10" fillId="2" borderId="1" xfId="0" applyNumberFormat="1" applyFont="1" applyFill="1" applyBorder="1" applyAlignment="1">
      <alignment horizontal="center" vertical="center"/>
    </xf>
    <xf numFmtId="17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49" fontId="10" fillId="2" borderId="1" xfId="3" applyNumberFormat="1" applyFont="1" applyFill="1" applyBorder="1" applyAlignment="1">
      <alignment horizontal="left" vertical="center"/>
    </xf>
    <xf numFmtId="165" fontId="10" fillId="2" borderId="1" xfId="3" applyNumberFormat="1" applyFont="1" applyFill="1" applyBorder="1" applyAlignment="1" applyProtection="1">
      <alignment horizontal="left" vertical="center"/>
    </xf>
    <xf numFmtId="0" fontId="10" fillId="2" borderId="1" xfId="6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/>
    </xf>
    <xf numFmtId="165" fontId="10" fillId="2" borderId="1" xfId="8" applyFont="1" applyFill="1" applyBorder="1" applyAlignment="1">
      <alignment horizontal="left" vertical="center"/>
    </xf>
    <xf numFmtId="49" fontId="10" fillId="2" borderId="1" xfId="3" applyNumberFormat="1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 applyProtection="1">
      <alignment horizontal="left" vertical="center"/>
    </xf>
    <xf numFmtId="165" fontId="10" fillId="2" borderId="1" xfId="6" applyFont="1" applyFill="1" applyBorder="1" applyAlignment="1">
      <alignment vertical="center"/>
    </xf>
    <xf numFmtId="165" fontId="10" fillId="2" borderId="1" xfId="6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 wrapText="1"/>
    </xf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43" fontId="8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43" fontId="8" fillId="0" borderId="0" xfId="1" applyFont="1"/>
    <xf numFmtId="43" fontId="0" fillId="0" borderId="0" xfId="0" applyNumberFormat="1"/>
    <xf numFmtId="0" fontId="12" fillId="0" borderId="0" xfId="0" applyFont="1"/>
    <xf numFmtId="0" fontId="1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43" fontId="0" fillId="0" borderId="1" xfId="0" applyNumberFormat="1" applyBorder="1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right"/>
    </xf>
    <xf numFmtId="43" fontId="11" fillId="0" borderId="1" xfId="0" applyNumberFormat="1" applyFont="1" applyBorder="1"/>
    <xf numFmtId="0" fontId="13" fillId="3" borderId="1" xfId="0" applyFont="1" applyFill="1" applyBorder="1"/>
    <xf numFmtId="0" fontId="14" fillId="3" borderId="1" xfId="0" applyFont="1" applyFill="1" applyBorder="1" applyAlignment="1">
      <alignment horizontal="center"/>
    </xf>
    <xf numFmtId="43" fontId="14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3" fontId="15" fillId="3" borderId="1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16" fillId="2" borderId="0" xfId="0" applyFont="1" applyFill="1" applyAlignment="1">
      <alignment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9" fontId="9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9" fontId="10" fillId="3" borderId="1" xfId="2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43" fontId="10" fillId="3" borderId="1" xfId="3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</cellXfs>
  <cellStyles count="10">
    <cellStyle name="Comma" xfId="1" builtinId="3"/>
    <cellStyle name="Comma 2 2" xfId="5"/>
    <cellStyle name="Custom - Style8" xfId="6"/>
    <cellStyle name="Hyperlink" xfId="7" builtinId="8"/>
    <cellStyle name="Normal" xfId="0" builtinId="0"/>
    <cellStyle name="Normal 2" xfId="3"/>
    <cellStyle name="Normal_~1437594" xfId="8"/>
    <cellStyle name="Normal_EF-AF-ZD-MS Pricelist 9-5-05" xfId="9"/>
    <cellStyle name="Normal_RL-EC-CV Pricelist 9-5-05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258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2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2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783</xdr:row>
      <xdr:rowOff>0</xdr:rowOff>
    </xdr:from>
    <xdr:ext cx="123825" cy="123825"/>
    <xdr:pic>
      <xdr:nvPicPr>
        <xdr:cNvPr id="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83397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3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783</xdr:row>
      <xdr:rowOff>0</xdr:rowOff>
    </xdr:from>
    <xdr:ext cx="123825" cy="123825"/>
    <xdr:pic>
      <xdr:nvPicPr>
        <xdr:cNvPr id="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83397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3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3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4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4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4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4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4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4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745</xdr:row>
      <xdr:rowOff>0</xdr:rowOff>
    </xdr:from>
    <xdr:ext cx="123825" cy="123825"/>
    <xdr:pic>
      <xdr:nvPicPr>
        <xdr:cNvPr id="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83883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540</xdr:row>
      <xdr:rowOff>0</xdr:rowOff>
    </xdr:from>
    <xdr:ext cx="123825" cy="123825"/>
    <xdr:pic>
      <xdr:nvPicPr>
        <xdr:cNvPr id="5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3268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6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7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9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9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9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258</xdr:row>
      <xdr:rowOff>0</xdr:rowOff>
    </xdr:from>
    <xdr:ext cx="123825" cy="123825"/>
    <xdr:pic>
      <xdr:nvPicPr>
        <xdr:cNvPr id="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469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9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9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9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0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1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4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4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731</xdr:row>
      <xdr:rowOff>0</xdr:rowOff>
    </xdr:from>
    <xdr:ext cx="123825" cy="123825"/>
    <xdr:pic>
      <xdr:nvPicPr>
        <xdr:cNvPr id="14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6548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4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5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8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8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8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564</xdr:row>
      <xdr:rowOff>0</xdr:rowOff>
    </xdr:from>
    <xdr:ext cx="123825" cy="123825"/>
    <xdr:pic>
      <xdr:nvPicPr>
        <xdr:cNvPr id="1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441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8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8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19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4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5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6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7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29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0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2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3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4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7</xdr:row>
      <xdr:rowOff>0</xdr:rowOff>
    </xdr:from>
    <xdr:ext cx="123825" cy="123825"/>
    <xdr:pic>
      <xdr:nvPicPr>
        <xdr:cNvPr id="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326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8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3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0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2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6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805</xdr:row>
      <xdr:rowOff>0</xdr:rowOff>
    </xdr:from>
    <xdr:ext cx="123825" cy="123825"/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9465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6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6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6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6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7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8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8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8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8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8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8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49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50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50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50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5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50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50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50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868</xdr:row>
      <xdr:rowOff>0</xdr:rowOff>
    </xdr:from>
    <xdr:ext cx="123825" cy="123825"/>
    <xdr:pic>
      <xdr:nvPicPr>
        <xdr:cNvPr id="5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44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0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2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818</xdr:row>
      <xdr:rowOff>0</xdr:rowOff>
    </xdr:from>
    <xdr:ext cx="123825" cy="123825"/>
    <xdr:pic>
      <xdr:nvPicPr>
        <xdr:cNvPr id="5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715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5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5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5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5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6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7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5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1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3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4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4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4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4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4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869</xdr:row>
      <xdr:rowOff>0</xdr:rowOff>
    </xdr:from>
    <xdr:ext cx="123825" cy="123825"/>
    <xdr:pic>
      <xdr:nvPicPr>
        <xdr:cNvPr id="6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01926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4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4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5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8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6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0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1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2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3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3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3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3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3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3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74723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3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5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79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4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6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8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1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3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4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5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6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8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9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1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2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3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4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09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1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6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7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8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19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1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4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5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6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2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0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4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7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39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0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1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2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4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5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7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8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49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3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5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7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5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0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2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3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4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5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6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7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8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6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0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6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7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3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4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58</xdr:row>
      <xdr:rowOff>0</xdr:rowOff>
    </xdr:from>
    <xdr:ext cx="123825" cy="123825"/>
    <xdr:pic>
      <xdr:nvPicPr>
        <xdr:cNvPr id="18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4556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4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4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6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6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6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6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8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8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577</xdr:row>
      <xdr:rowOff>0</xdr:rowOff>
    </xdr:from>
    <xdr:ext cx="123825" cy="123825"/>
    <xdr:pic>
      <xdr:nvPicPr>
        <xdr:cNvPr id="18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2401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8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1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3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3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3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19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481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3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3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4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5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6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199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2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2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2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2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453</xdr:row>
      <xdr:rowOff>0</xdr:rowOff>
    </xdr:from>
    <xdr:ext cx="123825" cy="123825"/>
    <xdr:pic>
      <xdr:nvPicPr>
        <xdr:cNvPr id="20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3567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2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2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3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6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8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09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0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6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7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8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1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2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2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6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29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30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433</xdr:row>
      <xdr:rowOff>0</xdr:rowOff>
    </xdr:from>
    <xdr:ext cx="123825" cy="123825"/>
    <xdr:pic>
      <xdr:nvPicPr>
        <xdr:cNvPr id="23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6553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0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0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0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0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2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3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6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7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39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0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1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5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8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8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8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875</xdr:row>
      <xdr:rowOff>0</xdr:rowOff>
    </xdr:from>
    <xdr:ext cx="123825" cy="123825"/>
    <xdr:pic>
      <xdr:nvPicPr>
        <xdr:cNvPr id="24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415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zoomScale="110" zoomScaleNormal="110" workbookViewId="0">
      <selection activeCell="B12" sqref="B12"/>
    </sheetView>
  </sheetViews>
  <sheetFormatPr defaultRowHeight="15" x14ac:dyDescent="0.25"/>
  <cols>
    <col min="1" max="1" width="6.85546875" style="51" customWidth="1"/>
    <col min="2" max="2" width="46.5703125" customWidth="1"/>
    <col min="3" max="3" width="9.140625" style="50"/>
    <col min="4" max="4" width="6.85546875" style="56" customWidth="1"/>
  </cols>
  <sheetData>
    <row r="2" spans="1:4" s="63" customFormat="1" ht="15.75" x14ac:dyDescent="0.25">
      <c r="A2" s="59"/>
      <c r="B2" s="60" t="s">
        <v>992</v>
      </c>
      <c r="C2" s="61" t="s">
        <v>991</v>
      </c>
      <c r="D2" s="62"/>
    </row>
    <row r="3" spans="1:4" x14ac:dyDescent="0.25">
      <c r="A3" s="52"/>
      <c r="B3" s="54" t="s">
        <v>987</v>
      </c>
      <c r="C3" s="55">
        <v>100</v>
      </c>
    </row>
    <row r="4" spans="1:4" x14ac:dyDescent="0.25">
      <c r="A4" s="52" t="s">
        <v>984</v>
      </c>
      <c r="B4" s="53" t="s">
        <v>985</v>
      </c>
      <c r="C4" s="55">
        <f>C3*12/112</f>
        <v>10.714285714285714</v>
      </c>
    </row>
    <row r="5" spans="1:4" x14ac:dyDescent="0.25">
      <c r="A5" s="52"/>
      <c r="B5" s="54" t="s">
        <v>988</v>
      </c>
      <c r="C5" s="55">
        <f>C3-C4</f>
        <v>89.285714285714292</v>
      </c>
    </row>
    <row r="6" spans="1:4" x14ac:dyDescent="0.25">
      <c r="A6" s="52" t="s">
        <v>984</v>
      </c>
      <c r="B6" s="53" t="s">
        <v>986</v>
      </c>
      <c r="C6" s="55">
        <f>C5*20%</f>
        <v>17.857142857142858</v>
      </c>
      <c r="D6" s="56" t="s">
        <v>1012</v>
      </c>
    </row>
    <row r="7" spans="1:4" x14ac:dyDescent="0.25">
      <c r="A7" s="52"/>
      <c r="B7" s="54" t="s">
        <v>990</v>
      </c>
      <c r="C7" s="55">
        <f>C5-C6</f>
        <v>71.428571428571431</v>
      </c>
    </row>
    <row r="8" spans="1:4" x14ac:dyDescent="0.25">
      <c r="A8" s="52" t="s">
        <v>984</v>
      </c>
      <c r="B8" s="53" t="s">
        <v>965</v>
      </c>
      <c r="C8" s="55">
        <f>C7*10%</f>
        <v>7.1428571428571432</v>
      </c>
      <c r="D8" s="56" t="s">
        <v>1010</v>
      </c>
    </row>
    <row r="9" spans="1:4" x14ac:dyDescent="0.25">
      <c r="A9" s="52"/>
      <c r="B9" s="57" t="s">
        <v>989</v>
      </c>
      <c r="C9" s="58">
        <f>C7-C8</f>
        <v>64.285714285714292</v>
      </c>
    </row>
    <row r="12" spans="1:4" s="63" customFormat="1" ht="15.75" x14ac:dyDescent="0.25">
      <c r="A12" s="59"/>
      <c r="B12" s="60" t="s">
        <v>993</v>
      </c>
      <c r="C12" s="64" t="s">
        <v>991</v>
      </c>
      <c r="D12" s="62"/>
    </row>
    <row r="13" spans="1:4" x14ac:dyDescent="0.25">
      <c r="A13" s="52"/>
      <c r="B13" s="53"/>
      <c r="C13" s="55"/>
    </row>
    <row r="14" spans="1:4" x14ac:dyDescent="0.25">
      <c r="A14" s="52"/>
      <c r="B14" s="53" t="s">
        <v>1013</v>
      </c>
      <c r="C14" s="55">
        <f>C9</f>
        <v>64.285714285714292</v>
      </c>
      <c r="D14" s="56" t="s">
        <v>1000</v>
      </c>
    </row>
    <row r="15" spans="1:4" x14ac:dyDescent="0.25">
      <c r="A15" s="52" t="s">
        <v>994</v>
      </c>
      <c r="B15" s="53" t="s">
        <v>995</v>
      </c>
      <c r="C15" s="55">
        <f>C14*12%</f>
        <v>7.7142857142857144</v>
      </c>
      <c r="D15" s="56" t="s">
        <v>1001</v>
      </c>
    </row>
    <row r="16" spans="1:4" x14ac:dyDescent="0.25">
      <c r="A16" s="52"/>
      <c r="B16" s="57" t="s">
        <v>996</v>
      </c>
      <c r="C16" s="58">
        <f>C14+C15</f>
        <v>72</v>
      </c>
    </row>
    <row r="17" spans="1:4" x14ac:dyDescent="0.25">
      <c r="A17" s="52"/>
      <c r="B17" s="53" t="s">
        <v>1009</v>
      </c>
      <c r="C17" s="55">
        <f>C8</f>
        <v>7.1428571428571432</v>
      </c>
      <c r="D17" s="56" t="s">
        <v>998</v>
      </c>
    </row>
    <row r="18" spans="1:4" x14ac:dyDescent="0.25">
      <c r="A18" s="52" t="s">
        <v>994</v>
      </c>
      <c r="B18" s="53" t="s">
        <v>1007</v>
      </c>
      <c r="C18" s="55">
        <f>(C14+C17)*12%</f>
        <v>8.5714285714285712</v>
      </c>
      <c r="D18" s="56" t="s">
        <v>1003</v>
      </c>
    </row>
    <row r="19" spans="1:4" x14ac:dyDescent="0.25">
      <c r="A19" s="52" t="s">
        <v>984</v>
      </c>
      <c r="B19" s="53" t="s">
        <v>1002</v>
      </c>
      <c r="C19" s="55">
        <f>-C15</f>
        <v>-7.7142857142857144</v>
      </c>
      <c r="D19" s="56" t="s">
        <v>1004</v>
      </c>
    </row>
    <row r="20" spans="1:4" x14ac:dyDescent="0.25">
      <c r="A20" s="52"/>
      <c r="B20" s="57" t="s">
        <v>997</v>
      </c>
      <c r="C20" s="58">
        <f>C16+C17+C18+C19</f>
        <v>80</v>
      </c>
    </row>
    <row r="21" spans="1:4" x14ac:dyDescent="0.25">
      <c r="A21" s="52" t="s">
        <v>994</v>
      </c>
      <c r="B21" s="53" t="s">
        <v>1011</v>
      </c>
      <c r="C21" s="55">
        <f>C6</f>
        <v>17.857142857142858</v>
      </c>
      <c r="D21" s="56" t="s">
        <v>1005</v>
      </c>
    </row>
    <row r="22" spans="1:4" x14ac:dyDescent="0.25">
      <c r="A22" s="52" t="s">
        <v>994</v>
      </c>
      <c r="B22" s="53" t="s">
        <v>1006</v>
      </c>
      <c r="C22" s="55">
        <f>(C14+C17+C21)*12%</f>
        <v>10.714285714285715</v>
      </c>
      <c r="D22" s="65"/>
    </row>
    <row r="23" spans="1:4" x14ac:dyDescent="0.25">
      <c r="A23" s="52"/>
      <c r="B23" s="53" t="s">
        <v>1008</v>
      </c>
      <c r="C23" s="55">
        <f>-C18</f>
        <v>-8.5714285714285712</v>
      </c>
    </row>
    <row r="24" spans="1:4" x14ac:dyDescent="0.25">
      <c r="A24" s="52"/>
      <c r="B24" s="57" t="s">
        <v>999</v>
      </c>
      <c r="C24" s="58">
        <f>C20+C21+C22+C23</f>
        <v>100.00000000000001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76"/>
  <sheetViews>
    <sheetView tabSelected="1" zoomScale="115" zoomScaleNormal="115" workbookViewId="0">
      <selection activeCell="K5" sqref="K5"/>
    </sheetView>
  </sheetViews>
  <sheetFormatPr defaultRowHeight="12" x14ac:dyDescent="0.2"/>
  <cols>
    <col min="1" max="1" width="15.5703125" style="37" customWidth="1"/>
    <col min="2" max="2" width="14.140625" style="39" bestFit="1" customWidth="1"/>
    <col min="3" max="3" width="30.140625" style="37" customWidth="1"/>
    <col min="4" max="4" width="21.140625" style="39" bestFit="1" customWidth="1"/>
    <col min="5" max="5" width="9.140625" style="37" bestFit="1" customWidth="1"/>
    <col min="6" max="6" width="19.28515625" style="37" bestFit="1" customWidth="1"/>
    <col min="7" max="7" width="9" style="37" bestFit="1" customWidth="1"/>
    <col min="8" max="8" width="10.85546875" style="37" customWidth="1"/>
    <col min="9" max="9" width="10.28515625" style="37" customWidth="1"/>
    <col min="10" max="10" width="10" style="37" customWidth="1"/>
    <col min="11" max="12" width="11.7109375" style="37" bestFit="1" customWidth="1"/>
    <col min="13" max="13" width="10.5703125" style="37" bestFit="1" customWidth="1"/>
    <col min="14" max="14" width="11.7109375" style="37" bestFit="1" customWidth="1"/>
    <col min="15" max="15" width="9.140625" style="37" customWidth="1"/>
    <col min="16" max="16" width="16" style="49" customWidth="1"/>
    <col min="17" max="16384" width="9.140625" style="37"/>
  </cols>
  <sheetData>
    <row r="1" spans="1:16" s="3" customFormat="1" ht="15.75" x14ac:dyDescent="0.25">
      <c r="A1" s="66" t="s">
        <v>967</v>
      </c>
      <c r="B1" s="38"/>
      <c r="C1" s="2"/>
      <c r="D1" s="3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7"/>
    </row>
    <row r="2" spans="1:16" s="3" customFormat="1" x14ac:dyDescent="0.25">
      <c r="A2" s="1"/>
      <c r="B2" s="38"/>
      <c r="C2" s="2"/>
      <c r="D2" s="3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7"/>
    </row>
    <row r="3" spans="1:16" s="40" customFormat="1" ht="24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67" t="s">
        <v>6</v>
      </c>
      <c r="H3" s="68" t="s">
        <v>968</v>
      </c>
      <c r="I3" s="69" t="s">
        <v>964</v>
      </c>
      <c r="J3" s="69" t="s">
        <v>966</v>
      </c>
      <c r="K3" s="69" t="s">
        <v>969</v>
      </c>
      <c r="L3" s="69" t="s">
        <v>970</v>
      </c>
      <c r="M3" s="69" t="s">
        <v>965</v>
      </c>
      <c r="N3" s="69" t="s">
        <v>971</v>
      </c>
      <c r="O3" s="69" t="s">
        <v>972</v>
      </c>
      <c r="P3" s="48"/>
    </row>
    <row r="4" spans="1:16" s="3" customFormat="1" x14ac:dyDescent="0.25">
      <c r="A4" s="5" t="s">
        <v>7</v>
      </c>
      <c r="B4" s="5">
        <v>2030001024</v>
      </c>
      <c r="C4" s="11" t="s">
        <v>797</v>
      </c>
      <c r="D4" s="5">
        <v>15</v>
      </c>
      <c r="E4" s="5" t="s">
        <v>9</v>
      </c>
      <c r="F4" s="5" t="s">
        <v>790</v>
      </c>
      <c r="G4" s="70">
        <v>30049074</v>
      </c>
      <c r="H4" s="71">
        <v>0.12</v>
      </c>
      <c r="I4" s="72">
        <v>54.425249999999998</v>
      </c>
      <c r="J4" s="73">
        <f t="shared" ref="J4:J5" si="0">ROUND((I4-O4)*20%,2)</f>
        <v>9.7200000000000006</v>
      </c>
      <c r="K4" s="74">
        <f t="shared" ref="K4:K5" si="1">+I4-J4</f>
        <v>44.705249999999999</v>
      </c>
      <c r="L4" s="75">
        <f t="shared" ref="L4:L5" si="2">K4-O4</f>
        <v>38.875250000000001</v>
      </c>
      <c r="M4" s="73">
        <f t="shared" ref="M4:M5" si="3">ROUND((K4-O4)*10%,2)</f>
        <v>3.89</v>
      </c>
      <c r="N4" s="74">
        <f t="shared" ref="N4:N5" si="4">+K4-M4-O4</f>
        <v>34.985250000000001</v>
      </c>
      <c r="O4" s="74">
        <f t="shared" ref="O4:O5" si="5">ROUND(I4*12%/112%,2)</f>
        <v>5.83</v>
      </c>
      <c r="P4" s="42"/>
    </row>
    <row r="5" spans="1:16" s="3" customFormat="1" x14ac:dyDescent="0.25">
      <c r="A5" s="5" t="s">
        <v>7</v>
      </c>
      <c r="B5" s="5">
        <v>2030000708</v>
      </c>
      <c r="C5" s="11" t="s">
        <v>794</v>
      </c>
      <c r="D5" s="5">
        <v>14</v>
      </c>
      <c r="E5" s="5" t="s">
        <v>9</v>
      </c>
      <c r="F5" s="5" t="s">
        <v>790</v>
      </c>
      <c r="G5" s="70">
        <v>30049074</v>
      </c>
      <c r="H5" s="71">
        <v>0.12</v>
      </c>
      <c r="I5" s="72">
        <v>24.4</v>
      </c>
      <c r="J5" s="73">
        <f t="shared" si="0"/>
        <v>4.3600000000000003</v>
      </c>
      <c r="K5" s="74">
        <f t="shared" si="1"/>
        <v>20.04</v>
      </c>
      <c r="L5" s="75">
        <f t="shared" si="2"/>
        <v>17.43</v>
      </c>
      <c r="M5" s="73">
        <f t="shared" si="3"/>
        <v>1.74</v>
      </c>
      <c r="N5" s="74">
        <f t="shared" si="4"/>
        <v>15.690000000000001</v>
      </c>
      <c r="O5" s="74">
        <f t="shared" si="5"/>
        <v>2.61</v>
      </c>
      <c r="P5" s="42"/>
    </row>
    <row r="6" spans="1:16" s="3" customFormat="1" x14ac:dyDescent="0.25">
      <c r="A6" s="5" t="s">
        <v>7</v>
      </c>
      <c r="B6" s="6">
        <v>2040005483</v>
      </c>
      <c r="C6" s="14" t="s">
        <v>62</v>
      </c>
      <c r="D6" s="6">
        <v>10</v>
      </c>
      <c r="E6" s="6" t="s">
        <v>9</v>
      </c>
      <c r="F6" s="5" t="s">
        <v>10</v>
      </c>
      <c r="G6" s="70">
        <v>30042019</v>
      </c>
      <c r="H6" s="71">
        <v>0.12</v>
      </c>
      <c r="I6" s="72">
        <v>66.36</v>
      </c>
      <c r="J6" s="73">
        <f t="shared" ref="J6:J15" si="6">ROUND((I6-O6)*20%,2)</f>
        <v>11.85</v>
      </c>
      <c r="K6" s="73">
        <f t="shared" ref="K6:K15" si="7">+I6-J6</f>
        <v>54.51</v>
      </c>
      <c r="L6" s="75">
        <f t="shared" ref="L6:L15" si="8">K6-O6</f>
        <v>47.4</v>
      </c>
      <c r="M6" s="73">
        <f t="shared" ref="M6:M15" si="9">ROUND((K6-O6)*10%,2)</f>
        <v>4.74</v>
      </c>
      <c r="N6" s="73">
        <f t="shared" ref="N6:N15" si="10">+K6-M6-O6</f>
        <v>42.66</v>
      </c>
      <c r="O6" s="74">
        <f t="shared" ref="O6:O7" si="11">ROUND(I6*12%/112%,2)</f>
        <v>7.11</v>
      </c>
      <c r="P6" s="42"/>
    </row>
    <row r="7" spans="1:16" s="3" customFormat="1" x14ac:dyDescent="0.25">
      <c r="A7" s="5" t="s">
        <v>7</v>
      </c>
      <c r="B7" s="6">
        <v>2040005484</v>
      </c>
      <c r="C7" s="14" t="s">
        <v>61</v>
      </c>
      <c r="D7" s="6">
        <v>10</v>
      </c>
      <c r="E7" s="6" t="s">
        <v>9</v>
      </c>
      <c r="F7" s="5" t="s">
        <v>10</v>
      </c>
      <c r="G7" s="70">
        <v>30042019</v>
      </c>
      <c r="H7" s="71">
        <v>0.12</v>
      </c>
      <c r="I7" s="72">
        <v>90.79</v>
      </c>
      <c r="J7" s="73">
        <f t="shared" si="6"/>
        <v>16.21</v>
      </c>
      <c r="K7" s="73">
        <f t="shared" si="7"/>
        <v>74.580000000000013</v>
      </c>
      <c r="L7" s="75">
        <f t="shared" si="8"/>
        <v>64.850000000000009</v>
      </c>
      <c r="M7" s="73">
        <f t="shared" si="9"/>
        <v>6.49</v>
      </c>
      <c r="N7" s="73">
        <f t="shared" si="10"/>
        <v>58.360000000000014</v>
      </c>
      <c r="O7" s="74">
        <f t="shared" si="11"/>
        <v>9.73</v>
      </c>
      <c r="P7" s="47"/>
    </row>
    <row r="8" spans="1:16" s="3" customFormat="1" x14ac:dyDescent="0.25">
      <c r="A8" s="5" t="s">
        <v>7</v>
      </c>
      <c r="B8" s="5">
        <v>2030000167</v>
      </c>
      <c r="C8" s="11" t="s">
        <v>789</v>
      </c>
      <c r="D8" s="5">
        <v>14</v>
      </c>
      <c r="E8" s="5" t="s">
        <v>9</v>
      </c>
      <c r="F8" s="5" t="s">
        <v>790</v>
      </c>
      <c r="G8" s="70">
        <v>30049074</v>
      </c>
      <c r="H8" s="71">
        <v>0.12</v>
      </c>
      <c r="I8" s="72">
        <v>47.62</v>
      </c>
      <c r="J8" s="73">
        <f t="shared" si="6"/>
        <v>8.5</v>
      </c>
      <c r="K8" s="74">
        <f t="shared" si="7"/>
        <v>39.119999999999997</v>
      </c>
      <c r="L8" s="75">
        <f t="shared" si="8"/>
        <v>34.019999999999996</v>
      </c>
      <c r="M8" s="73">
        <f t="shared" si="9"/>
        <v>3.4</v>
      </c>
      <c r="N8" s="74">
        <f t="shared" si="10"/>
        <v>30.619999999999997</v>
      </c>
      <c r="O8" s="74">
        <f>ROUND(I8*12%/112%,2)</f>
        <v>5.0999999999999996</v>
      </c>
      <c r="P8" s="42"/>
    </row>
    <row r="9" spans="1:16" s="3" customFormat="1" x14ac:dyDescent="0.25">
      <c r="A9" s="5" t="s">
        <v>7</v>
      </c>
      <c r="B9" s="5">
        <v>2030000707</v>
      </c>
      <c r="C9" s="11" t="s">
        <v>793</v>
      </c>
      <c r="D9" s="5">
        <v>14</v>
      </c>
      <c r="E9" s="5" t="s">
        <v>9</v>
      </c>
      <c r="F9" s="5" t="s">
        <v>790</v>
      </c>
      <c r="G9" s="70">
        <v>30049074</v>
      </c>
      <c r="H9" s="71">
        <v>0.12</v>
      </c>
      <c r="I9" s="72">
        <v>30.76</v>
      </c>
      <c r="J9" s="73">
        <f t="shared" si="6"/>
        <v>5.49</v>
      </c>
      <c r="K9" s="74">
        <f t="shared" si="7"/>
        <v>25.270000000000003</v>
      </c>
      <c r="L9" s="75">
        <f t="shared" si="8"/>
        <v>21.970000000000002</v>
      </c>
      <c r="M9" s="73">
        <f t="shared" si="9"/>
        <v>2.2000000000000002</v>
      </c>
      <c r="N9" s="74">
        <f t="shared" si="10"/>
        <v>19.770000000000003</v>
      </c>
      <c r="O9" s="74">
        <f>ROUND(I9*12%/112%,2)</f>
        <v>3.3</v>
      </c>
      <c r="P9" s="42"/>
    </row>
    <row r="10" spans="1:16" s="3" customFormat="1" x14ac:dyDescent="0.25">
      <c r="A10" s="5" t="s">
        <v>7</v>
      </c>
      <c r="B10" s="5">
        <v>2030000883</v>
      </c>
      <c r="C10" s="11" t="s">
        <v>795</v>
      </c>
      <c r="D10" s="5">
        <v>15</v>
      </c>
      <c r="E10" s="5" t="s">
        <v>9</v>
      </c>
      <c r="F10" s="5" t="s">
        <v>790</v>
      </c>
      <c r="G10" s="70">
        <v>30049074</v>
      </c>
      <c r="H10" s="71">
        <v>0.12</v>
      </c>
      <c r="I10" s="72">
        <v>90</v>
      </c>
      <c r="J10" s="73">
        <f t="shared" si="6"/>
        <v>16.07</v>
      </c>
      <c r="K10" s="74">
        <f t="shared" si="7"/>
        <v>73.930000000000007</v>
      </c>
      <c r="L10" s="75">
        <f t="shared" si="8"/>
        <v>64.290000000000006</v>
      </c>
      <c r="M10" s="73">
        <f t="shared" si="9"/>
        <v>6.43</v>
      </c>
      <c r="N10" s="74">
        <f t="shared" si="10"/>
        <v>57.86</v>
      </c>
      <c r="O10" s="74">
        <f>ROUND(I10*12%/112%,2)</f>
        <v>9.64</v>
      </c>
      <c r="P10" s="42"/>
    </row>
    <row r="11" spans="1:16" s="3" customFormat="1" x14ac:dyDescent="0.25">
      <c r="A11" s="5" t="s">
        <v>14</v>
      </c>
      <c r="B11" s="5">
        <v>2040004335</v>
      </c>
      <c r="C11" s="11" t="s">
        <v>927</v>
      </c>
      <c r="D11" s="5">
        <v>50</v>
      </c>
      <c r="E11" s="5" t="s">
        <v>12</v>
      </c>
      <c r="F11" s="5" t="s">
        <v>911</v>
      </c>
      <c r="G11" s="70">
        <v>33049990</v>
      </c>
      <c r="H11" s="71">
        <v>0.28000000000000003</v>
      </c>
      <c r="I11" s="72">
        <v>550</v>
      </c>
      <c r="J11" s="73">
        <f t="shared" si="6"/>
        <v>85.94</v>
      </c>
      <c r="K11" s="74">
        <f t="shared" si="7"/>
        <v>464.06</v>
      </c>
      <c r="L11" s="75">
        <f t="shared" si="8"/>
        <v>343.75</v>
      </c>
      <c r="M11" s="73">
        <f t="shared" si="9"/>
        <v>34.380000000000003</v>
      </c>
      <c r="N11" s="74">
        <f t="shared" si="10"/>
        <v>309.37</v>
      </c>
      <c r="O11" s="74">
        <f t="shared" ref="O11" si="12">ROUND(I11*28%/128%,2)</f>
        <v>120.31</v>
      </c>
      <c r="P11" s="42"/>
    </row>
    <row r="12" spans="1:16" s="3" customFormat="1" x14ac:dyDescent="0.25">
      <c r="A12" s="5" t="s">
        <v>7</v>
      </c>
      <c r="B12" s="5">
        <v>2030001367</v>
      </c>
      <c r="C12" s="11" t="s">
        <v>153</v>
      </c>
      <c r="D12" s="5">
        <v>10</v>
      </c>
      <c r="E12" s="5" t="s">
        <v>9</v>
      </c>
      <c r="F12" s="5" t="s">
        <v>40</v>
      </c>
      <c r="G12" s="70">
        <v>30049069</v>
      </c>
      <c r="H12" s="71">
        <v>0.12</v>
      </c>
      <c r="I12" s="72">
        <v>17.95</v>
      </c>
      <c r="J12" s="73">
        <f t="shared" si="6"/>
        <v>3.21</v>
      </c>
      <c r="K12" s="74">
        <f t="shared" si="7"/>
        <v>14.739999999999998</v>
      </c>
      <c r="L12" s="75">
        <f t="shared" si="8"/>
        <v>12.819999999999999</v>
      </c>
      <c r="M12" s="73">
        <f t="shared" si="9"/>
        <v>1.28</v>
      </c>
      <c r="N12" s="74">
        <f t="shared" si="10"/>
        <v>11.54</v>
      </c>
      <c r="O12" s="74">
        <f>ROUND(I12*12%/112%,2)</f>
        <v>1.92</v>
      </c>
      <c r="P12" s="42"/>
    </row>
    <row r="13" spans="1:16" s="3" customFormat="1" x14ac:dyDescent="0.25">
      <c r="A13" s="5" t="s">
        <v>14</v>
      </c>
      <c r="B13" s="5">
        <v>2040003783</v>
      </c>
      <c r="C13" s="11" t="s">
        <v>920</v>
      </c>
      <c r="D13" s="5">
        <v>3</v>
      </c>
      <c r="E13" s="5" t="s">
        <v>129</v>
      </c>
      <c r="F13" s="5" t="s">
        <v>911</v>
      </c>
      <c r="G13" s="70">
        <v>33049990</v>
      </c>
      <c r="H13" s="71">
        <v>0.28000000000000003</v>
      </c>
      <c r="I13" s="72">
        <v>650</v>
      </c>
      <c r="J13" s="73">
        <f t="shared" si="6"/>
        <v>101.56</v>
      </c>
      <c r="K13" s="74">
        <f t="shared" si="7"/>
        <v>548.44000000000005</v>
      </c>
      <c r="L13" s="75">
        <f t="shared" si="8"/>
        <v>406.25000000000006</v>
      </c>
      <c r="M13" s="73">
        <f t="shared" si="9"/>
        <v>40.630000000000003</v>
      </c>
      <c r="N13" s="74">
        <f t="shared" si="10"/>
        <v>365.62000000000006</v>
      </c>
      <c r="O13" s="74">
        <f>ROUND(I13*28%/128%,2)</f>
        <v>142.19</v>
      </c>
      <c r="P13" s="42"/>
    </row>
    <row r="14" spans="1:16" s="3" customFormat="1" x14ac:dyDescent="0.25">
      <c r="A14" s="5" t="s">
        <v>7</v>
      </c>
      <c r="B14" s="5">
        <v>2030002239</v>
      </c>
      <c r="C14" s="19" t="s">
        <v>105</v>
      </c>
      <c r="D14" s="5">
        <v>15</v>
      </c>
      <c r="E14" s="5" t="s">
        <v>9</v>
      </c>
      <c r="F14" s="5" t="s">
        <v>104</v>
      </c>
      <c r="G14" s="70">
        <v>30045090</v>
      </c>
      <c r="H14" s="71">
        <v>0.12</v>
      </c>
      <c r="I14" s="72">
        <v>13.49</v>
      </c>
      <c r="J14" s="73">
        <f t="shared" si="6"/>
        <v>2.41</v>
      </c>
      <c r="K14" s="74">
        <f t="shared" si="7"/>
        <v>11.08</v>
      </c>
      <c r="L14" s="75">
        <f t="shared" si="8"/>
        <v>9.6300000000000008</v>
      </c>
      <c r="M14" s="73">
        <f t="shared" si="9"/>
        <v>0.96</v>
      </c>
      <c r="N14" s="74">
        <f t="shared" si="10"/>
        <v>8.6700000000000017</v>
      </c>
      <c r="O14" s="74">
        <f>ROUND(I14*12%/112%,2)</f>
        <v>1.45</v>
      </c>
      <c r="P14" s="42"/>
    </row>
    <row r="15" spans="1:16" s="3" customFormat="1" x14ac:dyDescent="0.25">
      <c r="A15" s="5" t="s">
        <v>7</v>
      </c>
      <c r="B15" s="6">
        <v>2040000494</v>
      </c>
      <c r="C15" s="7" t="s">
        <v>289</v>
      </c>
      <c r="D15" s="6">
        <v>60</v>
      </c>
      <c r="E15" s="6" t="s">
        <v>12</v>
      </c>
      <c r="F15" s="5" t="s">
        <v>10</v>
      </c>
      <c r="G15" s="70">
        <v>30049031</v>
      </c>
      <c r="H15" s="71">
        <v>0.12</v>
      </c>
      <c r="I15" s="72">
        <v>32.5</v>
      </c>
      <c r="J15" s="73">
        <f t="shared" si="6"/>
        <v>5.8</v>
      </c>
      <c r="K15" s="73">
        <f t="shared" si="7"/>
        <v>26.7</v>
      </c>
      <c r="L15" s="75">
        <f t="shared" si="8"/>
        <v>23.22</v>
      </c>
      <c r="M15" s="73">
        <f t="shared" si="9"/>
        <v>2.3199999999999998</v>
      </c>
      <c r="N15" s="73">
        <f t="shared" si="10"/>
        <v>20.9</v>
      </c>
      <c r="O15" s="74">
        <f>ROUND(I15*12%/112%,2)</f>
        <v>3.48</v>
      </c>
      <c r="P15" s="42"/>
    </row>
    <row r="16" spans="1:16" s="3" customFormat="1" x14ac:dyDescent="0.25">
      <c r="A16" s="5" t="s">
        <v>14</v>
      </c>
      <c r="B16" s="5">
        <v>2040006152</v>
      </c>
      <c r="C16" s="19" t="s">
        <v>874</v>
      </c>
      <c r="D16" s="5" t="s">
        <v>173</v>
      </c>
      <c r="E16" s="5" t="s">
        <v>973</v>
      </c>
      <c r="F16" s="5" t="s">
        <v>862</v>
      </c>
      <c r="G16" s="70">
        <v>30045020</v>
      </c>
      <c r="H16" s="71">
        <v>0.12</v>
      </c>
      <c r="I16" s="72">
        <v>289</v>
      </c>
      <c r="J16" s="73">
        <f t="shared" ref="J16:J79" si="13">ROUND((I16-O16)*20%,2)</f>
        <v>51.61</v>
      </c>
      <c r="K16" s="74">
        <f t="shared" ref="K16:K79" si="14">+I16-J16</f>
        <v>237.39</v>
      </c>
      <c r="L16" s="75">
        <f t="shared" ref="L16:L79" si="15">K16-O16</f>
        <v>206.42999999999998</v>
      </c>
      <c r="M16" s="73">
        <f t="shared" ref="M16:M79" si="16">ROUND((K16-O16)*10%,2)</f>
        <v>20.64</v>
      </c>
      <c r="N16" s="74">
        <f t="shared" ref="N16:N79" si="17">+K16-M16-O16</f>
        <v>185.79</v>
      </c>
      <c r="O16" s="74">
        <f>ROUND(I16*12%/112%,2)</f>
        <v>30.96</v>
      </c>
      <c r="P16" s="42"/>
    </row>
    <row r="17" spans="1:16" s="3" customFormat="1" x14ac:dyDescent="0.25">
      <c r="A17" s="5" t="s">
        <v>7</v>
      </c>
      <c r="B17" s="6">
        <v>2040000874</v>
      </c>
      <c r="C17" s="7" t="s">
        <v>409</v>
      </c>
      <c r="D17" s="6">
        <v>9</v>
      </c>
      <c r="E17" s="6" t="s">
        <v>9</v>
      </c>
      <c r="F17" s="5" t="s">
        <v>10</v>
      </c>
      <c r="G17" s="70">
        <v>30049032</v>
      </c>
      <c r="H17" s="71">
        <v>0.12</v>
      </c>
      <c r="I17" s="72">
        <v>10.5</v>
      </c>
      <c r="J17" s="73">
        <f t="shared" si="13"/>
        <v>1.87</v>
      </c>
      <c r="K17" s="73">
        <f t="shared" si="14"/>
        <v>8.629999999999999</v>
      </c>
      <c r="L17" s="75">
        <f t="shared" si="15"/>
        <v>7.4999999999999991</v>
      </c>
      <c r="M17" s="73">
        <f t="shared" si="16"/>
        <v>0.75</v>
      </c>
      <c r="N17" s="73">
        <f t="shared" si="17"/>
        <v>6.7499999999999991</v>
      </c>
      <c r="O17" s="74">
        <f>ROUND(I17*12%/112%,2)</f>
        <v>1.1299999999999999</v>
      </c>
      <c r="P17" s="42"/>
    </row>
    <row r="18" spans="1:16" s="3" customFormat="1" x14ac:dyDescent="0.25">
      <c r="A18" s="5" t="s">
        <v>14</v>
      </c>
      <c r="B18" s="5">
        <v>2040001404</v>
      </c>
      <c r="C18" s="11" t="s">
        <v>913</v>
      </c>
      <c r="D18" s="5">
        <v>40</v>
      </c>
      <c r="E18" s="5" t="s">
        <v>12</v>
      </c>
      <c r="F18" s="5" t="s">
        <v>911</v>
      </c>
      <c r="G18" s="70">
        <v>33049990</v>
      </c>
      <c r="H18" s="71">
        <v>0.28000000000000003</v>
      </c>
      <c r="I18" s="72">
        <v>1300</v>
      </c>
      <c r="J18" s="73">
        <f t="shared" si="13"/>
        <v>203.12</v>
      </c>
      <c r="K18" s="74">
        <f t="shared" si="14"/>
        <v>1096.8800000000001</v>
      </c>
      <c r="L18" s="75">
        <f t="shared" si="15"/>
        <v>812.50000000000011</v>
      </c>
      <c r="M18" s="73">
        <f t="shared" si="16"/>
        <v>81.25</v>
      </c>
      <c r="N18" s="74">
        <f t="shared" si="17"/>
        <v>731.25000000000011</v>
      </c>
      <c r="O18" s="74">
        <f>ROUND(I18*28%/128%,2)</f>
        <v>284.38</v>
      </c>
      <c r="P18" s="42"/>
    </row>
    <row r="19" spans="1:16" s="3" customFormat="1" x14ac:dyDescent="0.25">
      <c r="A19" s="5" t="s">
        <v>7</v>
      </c>
      <c r="B19" s="6">
        <v>2030000003</v>
      </c>
      <c r="C19" s="7" t="s">
        <v>13</v>
      </c>
      <c r="D19" s="6">
        <v>10</v>
      </c>
      <c r="E19" s="6" t="s">
        <v>9</v>
      </c>
      <c r="F19" s="5" t="s">
        <v>10</v>
      </c>
      <c r="G19" s="70">
        <v>30049083</v>
      </c>
      <c r="H19" s="71">
        <v>0.12</v>
      </c>
      <c r="I19" s="72">
        <v>5.04</v>
      </c>
      <c r="J19" s="73">
        <f t="shared" si="13"/>
        <v>0.9</v>
      </c>
      <c r="K19" s="73">
        <f t="shared" si="14"/>
        <v>4.1399999999999997</v>
      </c>
      <c r="L19" s="75">
        <f t="shared" si="15"/>
        <v>3.5999999999999996</v>
      </c>
      <c r="M19" s="73">
        <f t="shared" si="16"/>
        <v>0.36</v>
      </c>
      <c r="N19" s="73">
        <f t="shared" si="17"/>
        <v>3.2399999999999998</v>
      </c>
      <c r="O19" s="74">
        <f t="shared" ref="O19:O26" si="18">ROUND(I19*12%/112%,2)</f>
        <v>0.54</v>
      </c>
      <c r="P19" s="42"/>
    </row>
    <row r="20" spans="1:16" s="3" customFormat="1" x14ac:dyDescent="0.25">
      <c r="A20" s="5" t="s">
        <v>14</v>
      </c>
      <c r="B20" s="5">
        <v>2040001414</v>
      </c>
      <c r="C20" s="11" t="s">
        <v>511</v>
      </c>
      <c r="D20" s="5" t="s">
        <v>182</v>
      </c>
      <c r="E20" s="5"/>
      <c r="F20" s="5" t="s">
        <v>317</v>
      </c>
      <c r="G20" s="70">
        <v>30042019</v>
      </c>
      <c r="H20" s="71">
        <v>0.12</v>
      </c>
      <c r="I20" s="72">
        <v>5330.15</v>
      </c>
      <c r="J20" s="73">
        <f t="shared" si="13"/>
        <v>951.81</v>
      </c>
      <c r="K20" s="74">
        <f t="shared" si="14"/>
        <v>4378.34</v>
      </c>
      <c r="L20" s="75">
        <f t="shared" si="15"/>
        <v>3807.25</v>
      </c>
      <c r="M20" s="73">
        <f t="shared" si="16"/>
        <v>380.73</v>
      </c>
      <c r="N20" s="74">
        <f t="shared" si="17"/>
        <v>3426.52</v>
      </c>
      <c r="O20" s="74">
        <f t="shared" si="18"/>
        <v>571.09</v>
      </c>
      <c r="P20" s="42"/>
    </row>
    <row r="21" spans="1:16" s="3" customFormat="1" x14ac:dyDescent="0.25">
      <c r="A21" s="5" t="s">
        <v>7</v>
      </c>
      <c r="B21" s="6">
        <v>2040000581</v>
      </c>
      <c r="C21" s="7" t="s">
        <v>327</v>
      </c>
      <c r="D21" s="6">
        <v>10</v>
      </c>
      <c r="E21" s="6" t="s">
        <v>9</v>
      </c>
      <c r="F21" s="5" t="s">
        <v>10</v>
      </c>
      <c r="G21" s="70">
        <v>30049074</v>
      </c>
      <c r="H21" s="71">
        <v>0.12</v>
      </c>
      <c r="I21" s="72">
        <v>45</v>
      </c>
      <c r="J21" s="73">
        <f t="shared" si="13"/>
        <v>8.0399999999999991</v>
      </c>
      <c r="K21" s="73">
        <f t="shared" si="14"/>
        <v>36.96</v>
      </c>
      <c r="L21" s="75">
        <f t="shared" si="15"/>
        <v>32.14</v>
      </c>
      <c r="M21" s="73">
        <f t="shared" si="16"/>
        <v>3.21</v>
      </c>
      <c r="N21" s="73">
        <f t="shared" si="17"/>
        <v>28.93</v>
      </c>
      <c r="O21" s="74">
        <f t="shared" si="18"/>
        <v>4.82</v>
      </c>
      <c r="P21" s="42"/>
    </row>
    <row r="22" spans="1:16" s="3" customFormat="1" x14ac:dyDescent="0.25">
      <c r="A22" s="5" t="s">
        <v>14</v>
      </c>
      <c r="B22" s="5">
        <v>2030000106</v>
      </c>
      <c r="C22" s="9" t="s">
        <v>57</v>
      </c>
      <c r="D22" s="5">
        <v>10</v>
      </c>
      <c r="E22" s="5" t="s">
        <v>9</v>
      </c>
      <c r="F22" s="5" t="s">
        <v>25</v>
      </c>
      <c r="G22" s="70">
        <v>30049079</v>
      </c>
      <c r="H22" s="71">
        <v>0.12</v>
      </c>
      <c r="I22" s="72">
        <v>29.82</v>
      </c>
      <c r="J22" s="73">
        <f t="shared" si="13"/>
        <v>5.32</v>
      </c>
      <c r="K22" s="74">
        <f t="shared" si="14"/>
        <v>24.5</v>
      </c>
      <c r="L22" s="75">
        <f t="shared" si="15"/>
        <v>21.3</v>
      </c>
      <c r="M22" s="73">
        <f t="shared" si="16"/>
        <v>2.13</v>
      </c>
      <c r="N22" s="74">
        <f t="shared" si="17"/>
        <v>19.170000000000002</v>
      </c>
      <c r="O22" s="74">
        <f t="shared" si="18"/>
        <v>3.2</v>
      </c>
      <c r="P22" s="42"/>
    </row>
    <row r="23" spans="1:16" s="3" customFormat="1" x14ac:dyDescent="0.25">
      <c r="A23" s="5" t="s">
        <v>7</v>
      </c>
      <c r="B23" s="5">
        <v>2040001043</v>
      </c>
      <c r="C23" s="11" t="s">
        <v>444</v>
      </c>
      <c r="D23" s="5">
        <v>30</v>
      </c>
      <c r="E23" s="5" t="s">
        <v>12</v>
      </c>
      <c r="F23" s="5" t="s">
        <v>40</v>
      </c>
      <c r="G23" s="70">
        <v>30042019</v>
      </c>
      <c r="H23" s="71">
        <v>0.12</v>
      </c>
      <c r="I23" s="72">
        <v>72.02</v>
      </c>
      <c r="J23" s="73">
        <f t="shared" si="13"/>
        <v>12.86</v>
      </c>
      <c r="K23" s="74">
        <f t="shared" si="14"/>
        <v>59.16</v>
      </c>
      <c r="L23" s="75">
        <f t="shared" si="15"/>
        <v>51.44</v>
      </c>
      <c r="M23" s="73">
        <f t="shared" si="16"/>
        <v>5.14</v>
      </c>
      <c r="N23" s="74">
        <f t="shared" si="17"/>
        <v>46.3</v>
      </c>
      <c r="O23" s="74">
        <f t="shared" si="18"/>
        <v>7.72</v>
      </c>
      <c r="P23" s="42"/>
    </row>
    <row r="24" spans="1:16" s="3" customFormat="1" x14ac:dyDescent="0.25">
      <c r="A24" s="5" t="s">
        <v>7</v>
      </c>
      <c r="B24" s="5">
        <v>2040005437</v>
      </c>
      <c r="C24" s="11" t="s">
        <v>698</v>
      </c>
      <c r="D24" s="5">
        <v>10</v>
      </c>
      <c r="E24" s="5" t="s">
        <v>9</v>
      </c>
      <c r="F24" s="5" t="s">
        <v>83</v>
      </c>
      <c r="G24" s="70">
        <v>30042034</v>
      </c>
      <c r="H24" s="71">
        <v>0.12</v>
      </c>
      <c r="I24" s="72">
        <v>65</v>
      </c>
      <c r="J24" s="73">
        <f t="shared" si="13"/>
        <v>11.61</v>
      </c>
      <c r="K24" s="74">
        <f t="shared" si="14"/>
        <v>53.39</v>
      </c>
      <c r="L24" s="75">
        <f t="shared" si="15"/>
        <v>46.43</v>
      </c>
      <c r="M24" s="73">
        <f t="shared" si="16"/>
        <v>4.6399999999999997</v>
      </c>
      <c r="N24" s="74">
        <f t="shared" si="17"/>
        <v>41.79</v>
      </c>
      <c r="O24" s="74">
        <f t="shared" si="18"/>
        <v>6.96</v>
      </c>
      <c r="P24" s="42"/>
    </row>
    <row r="25" spans="1:16" s="3" customFormat="1" x14ac:dyDescent="0.25">
      <c r="A25" s="5" t="s">
        <v>7</v>
      </c>
      <c r="B25" s="6">
        <v>2040000898</v>
      </c>
      <c r="C25" s="7" t="s">
        <v>415</v>
      </c>
      <c r="D25" s="6">
        <v>4</v>
      </c>
      <c r="E25" s="6" t="s">
        <v>9</v>
      </c>
      <c r="F25" s="5" t="s">
        <v>10</v>
      </c>
      <c r="G25" s="70">
        <v>30049099</v>
      </c>
      <c r="H25" s="71">
        <v>0.12</v>
      </c>
      <c r="I25" s="72">
        <v>75</v>
      </c>
      <c r="J25" s="73">
        <f t="shared" si="13"/>
        <v>13.39</v>
      </c>
      <c r="K25" s="73">
        <f t="shared" si="14"/>
        <v>61.61</v>
      </c>
      <c r="L25" s="75">
        <f t="shared" si="15"/>
        <v>53.57</v>
      </c>
      <c r="M25" s="73">
        <f t="shared" si="16"/>
        <v>5.36</v>
      </c>
      <c r="N25" s="73">
        <f t="shared" si="17"/>
        <v>48.21</v>
      </c>
      <c r="O25" s="74">
        <f t="shared" si="18"/>
        <v>8.0399999999999991</v>
      </c>
      <c r="P25" s="42"/>
    </row>
    <row r="26" spans="1:16" s="3" customFormat="1" x14ac:dyDescent="0.25">
      <c r="A26" s="5" t="s">
        <v>7</v>
      </c>
      <c r="B26" s="6">
        <v>2040000408</v>
      </c>
      <c r="C26" s="7" t="s">
        <v>260</v>
      </c>
      <c r="D26" s="6">
        <v>15</v>
      </c>
      <c r="E26" s="6" t="s">
        <v>9</v>
      </c>
      <c r="F26" s="5" t="s">
        <v>10</v>
      </c>
      <c r="G26" s="70">
        <v>30041030</v>
      </c>
      <c r="H26" s="71">
        <v>0.12</v>
      </c>
      <c r="I26" s="72">
        <v>41</v>
      </c>
      <c r="J26" s="73">
        <f t="shared" si="13"/>
        <v>7.32</v>
      </c>
      <c r="K26" s="73">
        <f t="shared" si="14"/>
        <v>33.68</v>
      </c>
      <c r="L26" s="75">
        <f t="shared" si="15"/>
        <v>29.29</v>
      </c>
      <c r="M26" s="73">
        <f t="shared" si="16"/>
        <v>2.93</v>
      </c>
      <c r="N26" s="73">
        <f t="shared" si="17"/>
        <v>26.36</v>
      </c>
      <c r="O26" s="74">
        <f t="shared" si="18"/>
        <v>4.3899999999999997</v>
      </c>
      <c r="P26" s="42"/>
    </row>
    <row r="27" spans="1:16" s="3" customFormat="1" x14ac:dyDescent="0.25">
      <c r="A27" s="5" t="s">
        <v>14</v>
      </c>
      <c r="B27" s="5">
        <v>2040001230</v>
      </c>
      <c r="C27" s="28" t="s">
        <v>478</v>
      </c>
      <c r="D27" s="21" t="s">
        <v>479</v>
      </c>
      <c r="E27" s="5" t="s">
        <v>182</v>
      </c>
      <c r="F27" s="5" t="s">
        <v>180</v>
      </c>
      <c r="G27" s="70">
        <v>30049029</v>
      </c>
      <c r="H27" s="71">
        <v>0.05</v>
      </c>
      <c r="I27" s="72">
        <v>875</v>
      </c>
      <c r="J27" s="73">
        <f t="shared" si="13"/>
        <v>166.67</v>
      </c>
      <c r="K27" s="74">
        <f t="shared" si="14"/>
        <v>708.33</v>
      </c>
      <c r="L27" s="75">
        <f t="shared" si="15"/>
        <v>666.66000000000008</v>
      </c>
      <c r="M27" s="73">
        <f t="shared" si="16"/>
        <v>66.67</v>
      </c>
      <c r="N27" s="74">
        <f t="shared" si="17"/>
        <v>599.99000000000012</v>
      </c>
      <c r="O27" s="74">
        <f>ROUND(I27*5%/105%,2)</f>
        <v>41.67</v>
      </c>
      <c r="P27" s="42"/>
    </row>
    <row r="28" spans="1:16" s="3" customFormat="1" x14ac:dyDescent="0.25">
      <c r="A28" s="5" t="s">
        <v>14</v>
      </c>
      <c r="B28" s="5">
        <v>2030000310</v>
      </c>
      <c r="C28" s="11" t="s">
        <v>888</v>
      </c>
      <c r="D28" s="5" t="s">
        <v>889</v>
      </c>
      <c r="E28" s="5" t="s">
        <v>890</v>
      </c>
      <c r="F28" s="5" t="s">
        <v>885</v>
      </c>
      <c r="G28" s="70">
        <v>33049930</v>
      </c>
      <c r="H28" s="71">
        <v>0.28000000000000003</v>
      </c>
      <c r="I28" s="72">
        <v>425</v>
      </c>
      <c r="J28" s="73">
        <f t="shared" si="13"/>
        <v>66.41</v>
      </c>
      <c r="K28" s="74">
        <f t="shared" si="14"/>
        <v>358.59000000000003</v>
      </c>
      <c r="L28" s="75">
        <f t="shared" si="15"/>
        <v>265.62</v>
      </c>
      <c r="M28" s="73">
        <f t="shared" si="16"/>
        <v>26.56</v>
      </c>
      <c r="N28" s="74">
        <f t="shared" si="17"/>
        <v>239.06000000000003</v>
      </c>
      <c r="O28" s="74">
        <f>ROUND(I28*28%/128%,2)</f>
        <v>92.97</v>
      </c>
      <c r="P28" s="42"/>
    </row>
    <row r="29" spans="1:16" s="3" customFormat="1" x14ac:dyDescent="0.25">
      <c r="A29" s="5" t="s">
        <v>7</v>
      </c>
      <c r="B29" s="6">
        <v>2040003859</v>
      </c>
      <c r="C29" s="7" t="s">
        <v>626</v>
      </c>
      <c r="D29" s="6">
        <v>200</v>
      </c>
      <c r="E29" s="6" t="s">
        <v>12</v>
      </c>
      <c r="F29" s="5" t="s">
        <v>10</v>
      </c>
      <c r="G29" s="70">
        <v>30049099</v>
      </c>
      <c r="H29" s="71">
        <v>0.12</v>
      </c>
      <c r="I29" s="72">
        <v>76.5</v>
      </c>
      <c r="J29" s="73">
        <f t="shared" si="13"/>
        <v>13.66</v>
      </c>
      <c r="K29" s="73">
        <f t="shared" si="14"/>
        <v>62.84</v>
      </c>
      <c r="L29" s="75">
        <f t="shared" si="15"/>
        <v>54.64</v>
      </c>
      <c r="M29" s="73">
        <f t="shared" si="16"/>
        <v>5.46</v>
      </c>
      <c r="N29" s="73">
        <f t="shared" si="17"/>
        <v>49.180000000000007</v>
      </c>
      <c r="O29" s="74">
        <f t="shared" ref="O29:O43" si="19">ROUND(I29*12%/112%,2)</f>
        <v>8.1999999999999993</v>
      </c>
      <c r="P29" s="42"/>
    </row>
    <row r="30" spans="1:16" s="3" customFormat="1" x14ac:dyDescent="0.25">
      <c r="A30" s="5" t="s">
        <v>7</v>
      </c>
      <c r="B30" s="6">
        <v>2040003858</v>
      </c>
      <c r="C30" s="7" t="s">
        <v>625</v>
      </c>
      <c r="D30" s="6">
        <v>30</v>
      </c>
      <c r="E30" s="6" t="s">
        <v>12</v>
      </c>
      <c r="F30" s="5" t="s">
        <v>10</v>
      </c>
      <c r="G30" s="70">
        <v>30042062</v>
      </c>
      <c r="H30" s="71">
        <v>0.12</v>
      </c>
      <c r="I30" s="72">
        <v>43.9</v>
      </c>
      <c r="J30" s="73">
        <f t="shared" si="13"/>
        <v>7.84</v>
      </c>
      <c r="K30" s="73">
        <f t="shared" si="14"/>
        <v>36.06</v>
      </c>
      <c r="L30" s="75">
        <f t="shared" si="15"/>
        <v>31.360000000000003</v>
      </c>
      <c r="M30" s="73">
        <f t="shared" si="16"/>
        <v>3.14</v>
      </c>
      <c r="N30" s="73">
        <f t="shared" si="17"/>
        <v>28.220000000000002</v>
      </c>
      <c r="O30" s="74">
        <f t="shared" si="19"/>
        <v>4.7</v>
      </c>
      <c r="P30" s="42"/>
    </row>
    <row r="31" spans="1:16" s="3" customFormat="1" x14ac:dyDescent="0.25">
      <c r="A31" s="5" t="s">
        <v>7</v>
      </c>
      <c r="B31" s="6">
        <v>2040006314</v>
      </c>
      <c r="C31" s="14" t="s">
        <v>755</v>
      </c>
      <c r="D31" s="6">
        <v>10</v>
      </c>
      <c r="E31" s="6" t="s">
        <v>9</v>
      </c>
      <c r="F31" s="5" t="s">
        <v>10</v>
      </c>
      <c r="G31" s="70">
        <v>30045090</v>
      </c>
      <c r="H31" s="71">
        <v>0.12</v>
      </c>
      <c r="I31" s="72">
        <v>120</v>
      </c>
      <c r="J31" s="73">
        <f t="shared" si="13"/>
        <v>21.43</v>
      </c>
      <c r="K31" s="73">
        <f t="shared" si="14"/>
        <v>98.57</v>
      </c>
      <c r="L31" s="75">
        <f t="shared" si="15"/>
        <v>85.71</v>
      </c>
      <c r="M31" s="73">
        <f t="shared" si="16"/>
        <v>8.57</v>
      </c>
      <c r="N31" s="73">
        <f t="shared" si="17"/>
        <v>77.14</v>
      </c>
      <c r="O31" s="74">
        <f t="shared" si="19"/>
        <v>12.86</v>
      </c>
      <c r="P31" s="42"/>
    </row>
    <row r="32" spans="1:16" s="3" customFormat="1" x14ac:dyDescent="0.25">
      <c r="A32" s="5" t="s">
        <v>7</v>
      </c>
      <c r="B32" s="5">
        <v>2040000519</v>
      </c>
      <c r="C32" s="22" t="s">
        <v>306</v>
      </c>
      <c r="D32" s="5">
        <v>10</v>
      </c>
      <c r="E32" s="24" t="s">
        <v>9</v>
      </c>
      <c r="F32" s="5" t="s">
        <v>83</v>
      </c>
      <c r="G32" s="70">
        <v>30042019</v>
      </c>
      <c r="H32" s="71">
        <v>0.12</v>
      </c>
      <c r="I32" s="72">
        <v>54.39</v>
      </c>
      <c r="J32" s="73">
        <f t="shared" si="13"/>
        <v>9.7100000000000009</v>
      </c>
      <c r="K32" s="74">
        <f t="shared" si="14"/>
        <v>44.68</v>
      </c>
      <c r="L32" s="75">
        <f t="shared" si="15"/>
        <v>38.85</v>
      </c>
      <c r="M32" s="73">
        <f t="shared" si="16"/>
        <v>3.89</v>
      </c>
      <c r="N32" s="74">
        <f t="shared" si="17"/>
        <v>34.96</v>
      </c>
      <c r="O32" s="74">
        <f t="shared" si="19"/>
        <v>5.83</v>
      </c>
      <c r="P32" s="42"/>
    </row>
    <row r="33" spans="1:16" s="3" customFormat="1" x14ac:dyDescent="0.25">
      <c r="A33" s="5" t="s">
        <v>7</v>
      </c>
      <c r="B33" s="6">
        <v>2040001066</v>
      </c>
      <c r="C33" s="14" t="s">
        <v>448</v>
      </c>
      <c r="D33" s="6">
        <v>10</v>
      </c>
      <c r="E33" s="6" t="s">
        <v>9</v>
      </c>
      <c r="F33" s="5" t="s">
        <v>10</v>
      </c>
      <c r="G33" s="70">
        <v>30049069</v>
      </c>
      <c r="H33" s="71">
        <v>0.12</v>
      </c>
      <c r="I33" s="72">
        <v>63.77</v>
      </c>
      <c r="J33" s="73">
        <f t="shared" si="13"/>
        <v>11.39</v>
      </c>
      <c r="K33" s="73">
        <f t="shared" si="14"/>
        <v>52.38</v>
      </c>
      <c r="L33" s="75">
        <f t="shared" si="15"/>
        <v>45.550000000000004</v>
      </c>
      <c r="M33" s="73">
        <f t="shared" si="16"/>
        <v>4.5599999999999996</v>
      </c>
      <c r="N33" s="73">
        <f t="shared" si="17"/>
        <v>40.99</v>
      </c>
      <c r="O33" s="74">
        <f t="shared" si="19"/>
        <v>6.83</v>
      </c>
      <c r="P33" s="42"/>
    </row>
    <row r="34" spans="1:16" s="3" customFormat="1" x14ac:dyDescent="0.25">
      <c r="A34" s="5" t="s">
        <v>14</v>
      </c>
      <c r="B34" s="5">
        <v>2030000142</v>
      </c>
      <c r="C34" s="15" t="s">
        <v>70</v>
      </c>
      <c r="D34" s="16">
        <v>10</v>
      </c>
      <c r="E34" s="8" t="s">
        <v>9</v>
      </c>
      <c r="F34" s="5" t="s">
        <v>23</v>
      </c>
      <c r="G34" s="70">
        <v>30043190</v>
      </c>
      <c r="H34" s="71">
        <v>0.12</v>
      </c>
      <c r="I34" s="72">
        <v>41.1</v>
      </c>
      <c r="J34" s="73">
        <f t="shared" si="13"/>
        <v>7.34</v>
      </c>
      <c r="K34" s="74">
        <f t="shared" si="14"/>
        <v>33.760000000000005</v>
      </c>
      <c r="L34" s="75">
        <f t="shared" si="15"/>
        <v>29.360000000000007</v>
      </c>
      <c r="M34" s="73">
        <f t="shared" si="16"/>
        <v>2.94</v>
      </c>
      <c r="N34" s="74">
        <f t="shared" si="17"/>
        <v>26.42</v>
      </c>
      <c r="O34" s="74">
        <f t="shared" si="19"/>
        <v>4.4000000000000004</v>
      </c>
      <c r="P34" s="42"/>
    </row>
    <row r="35" spans="1:16" s="3" customFormat="1" x14ac:dyDescent="0.25">
      <c r="A35" s="5" t="s">
        <v>7</v>
      </c>
      <c r="B35" s="6">
        <v>2040000758</v>
      </c>
      <c r="C35" s="14" t="s">
        <v>373</v>
      </c>
      <c r="D35" s="6">
        <v>150</v>
      </c>
      <c r="E35" s="6" t="s">
        <v>12</v>
      </c>
      <c r="F35" s="5" t="s">
        <v>10</v>
      </c>
      <c r="G35" s="70" t="s">
        <v>374</v>
      </c>
      <c r="H35" s="71">
        <v>0.12</v>
      </c>
      <c r="I35" s="72">
        <v>57.06</v>
      </c>
      <c r="J35" s="73">
        <f t="shared" si="13"/>
        <v>10.19</v>
      </c>
      <c r="K35" s="73">
        <f t="shared" si="14"/>
        <v>46.870000000000005</v>
      </c>
      <c r="L35" s="75">
        <f t="shared" si="15"/>
        <v>40.760000000000005</v>
      </c>
      <c r="M35" s="73">
        <f t="shared" si="16"/>
        <v>4.08</v>
      </c>
      <c r="N35" s="73">
        <f t="shared" si="17"/>
        <v>36.680000000000007</v>
      </c>
      <c r="O35" s="74">
        <f t="shared" si="19"/>
        <v>6.11</v>
      </c>
      <c r="P35" s="42"/>
    </row>
    <row r="36" spans="1:16" s="3" customFormat="1" x14ac:dyDescent="0.25">
      <c r="A36" s="5" t="s">
        <v>7</v>
      </c>
      <c r="B36" s="6">
        <v>2040006541</v>
      </c>
      <c r="C36" s="14" t="s">
        <v>775</v>
      </c>
      <c r="D36" s="5">
        <v>100</v>
      </c>
      <c r="E36" s="5" t="s">
        <v>12</v>
      </c>
      <c r="F36" s="5" t="s">
        <v>10</v>
      </c>
      <c r="G36" s="70">
        <v>30041090</v>
      </c>
      <c r="H36" s="71">
        <v>0.12</v>
      </c>
      <c r="I36" s="72">
        <v>76.650000000000006</v>
      </c>
      <c r="J36" s="73">
        <f t="shared" si="13"/>
        <v>13.69</v>
      </c>
      <c r="K36" s="73">
        <f t="shared" si="14"/>
        <v>62.960000000000008</v>
      </c>
      <c r="L36" s="75">
        <f t="shared" si="15"/>
        <v>54.750000000000007</v>
      </c>
      <c r="M36" s="73">
        <f t="shared" si="16"/>
        <v>5.48</v>
      </c>
      <c r="N36" s="73">
        <f t="shared" si="17"/>
        <v>49.27</v>
      </c>
      <c r="O36" s="74">
        <f t="shared" si="19"/>
        <v>8.2100000000000009</v>
      </c>
      <c r="P36" s="42"/>
    </row>
    <row r="37" spans="1:16" s="3" customFormat="1" x14ac:dyDescent="0.25">
      <c r="A37" s="5" t="s">
        <v>14</v>
      </c>
      <c r="B37" s="5">
        <v>2040001413</v>
      </c>
      <c r="C37" s="11" t="s">
        <v>510</v>
      </c>
      <c r="D37" s="5" t="s">
        <v>116</v>
      </c>
      <c r="E37" s="5"/>
      <c r="F37" s="5" t="s">
        <v>317</v>
      </c>
      <c r="G37" s="70">
        <v>30042019</v>
      </c>
      <c r="H37" s="71">
        <v>0.12</v>
      </c>
      <c r="I37" s="72">
        <v>21595.35</v>
      </c>
      <c r="J37" s="73">
        <f t="shared" si="13"/>
        <v>3856.31</v>
      </c>
      <c r="K37" s="74">
        <f t="shared" si="14"/>
        <v>17739.039999999997</v>
      </c>
      <c r="L37" s="75">
        <f t="shared" si="15"/>
        <v>15425.249999999996</v>
      </c>
      <c r="M37" s="73">
        <f t="shared" si="16"/>
        <v>1542.53</v>
      </c>
      <c r="N37" s="74">
        <f t="shared" si="17"/>
        <v>13882.719999999998</v>
      </c>
      <c r="O37" s="74">
        <f t="shared" si="19"/>
        <v>2313.79</v>
      </c>
      <c r="P37" s="42"/>
    </row>
    <row r="38" spans="1:16" s="3" customFormat="1" x14ac:dyDescent="0.25">
      <c r="A38" s="5" t="s">
        <v>7</v>
      </c>
      <c r="B38" s="6">
        <v>2040001511</v>
      </c>
      <c r="C38" s="7" t="s">
        <v>551</v>
      </c>
      <c r="D38" s="6">
        <v>0.54483000000000004</v>
      </c>
      <c r="E38" s="6"/>
      <c r="F38" s="5" t="s">
        <v>10</v>
      </c>
      <c r="G38" s="70">
        <v>30042019</v>
      </c>
      <c r="H38" s="71">
        <v>0.12</v>
      </c>
      <c r="I38" s="72">
        <v>15.19</v>
      </c>
      <c r="J38" s="73">
        <f t="shared" si="13"/>
        <v>2.71</v>
      </c>
      <c r="K38" s="73">
        <f t="shared" si="14"/>
        <v>12.48</v>
      </c>
      <c r="L38" s="75">
        <f t="shared" si="15"/>
        <v>10.850000000000001</v>
      </c>
      <c r="M38" s="73">
        <f t="shared" si="16"/>
        <v>1.0900000000000001</v>
      </c>
      <c r="N38" s="73">
        <f t="shared" si="17"/>
        <v>9.7600000000000016</v>
      </c>
      <c r="O38" s="74">
        <f t="shared" si="19"/>
        <v>1.63</v>
      </c>
      <c r="P38" s="42"/>
    </row>
    <row r="39" spans="1:16" s="3" customFormat="1" x14ac:dyDescent="0.25">
      <c r="A39" s="5" t="s">
        <v>7</v>
      </c>
      <c r="B39" s="6">
        <v>2040003774</v>
      </c>
      <c r="C39" s="7" t="s">
        <v>617</v>
      </c>
      <c r="D39" s="6">
        <v>10</v>
      </c>
      <c r="E39" s="6" t="s">
        <v>9</v>
      </c>
      <c r="F39" s="5" t="s">
        <v>10</v>
      </c>
      <c r="G39" s="70">
        <v>30049035</v>
      </c>
      <c r="H39" s="71">
        <v>0.12</v>
      </c>
      <c r="I39" s="72">
        <v>95.13</v>
      </c>
      <c r="J39" s="73">
        <f t="shared" si="13"/>
        <v>16.989999999999998</v>
      </c>
      <c r="K39" s="73">
        <f t="shared" si="14"/>
        <v>78.14</v>
      </c>
      <c r="L39" s="75">
        <f t="shared" si="15"/>
        <v>67.95</v>
      </c>
      <c r="M39" s="73">
        <f t="shared" si="16"/>
        <v>6.8</v>
      </c>
      <c r="N39" s="73">
        <f t="shared" si="17"/>
        <v>61.150000000000006</v>
      </c>
      <c r="O39" s="74">
        <f t="shared" si="19"/>
        <v>10.19</v>
      </c>
      <c r="P39" s="42"/>
    </row>
    <row r="40" spans="1:16" s="3" customFormat="1" x14ac:dyDescent="0.25">
      <c r="A40" s="5" t="s">
        <v>7</v>
      </c>
      <c r="B40" s="6">
        <v>2040000899</v>
      </c>
      <c r="C40" s="7" t="s">
        <v>416</v>
      </c>
      <c r="D40" s="6">
        <v>4</v>
      </c>
      <c r="E40" s="6" t="s">
        <v>9</v>
      </c>
      <c r="F40" s="5" t="s">
        <v>10</v>
      </c>
      <c r="G40" s="70">
        <v>30049099</v>
      </c>
      <c r="H40" s="71">
        <v>0.12</v>
      </c>
      <c r="I40" s="72">
        <v>120</v>
      </c>
      <c r="J40" s="73">
        <f t="shared" si="13"/>
        <v>21.43</v>
      </c>
      <c r="K40" s="73">
        <f t="shared" si="14"/>
        <v>98.57</v>
      </c>
      <c r="L40" s="75">
        <f t="shared" si="15"/>
        <v>85.71</v>
      </c>
      <c r="M40" s="73">
        <f t="shared" si="16"/>
        <v>8.57</v>
      </c>
      <c r="N40" s="73">
        <f t="shared" si="17"/>
        <v>77.14</v>
      </c>
      <c r="O40" s="74">
        <f t="shared" si="19"/>
        <v>12.86</v>
      </c>
      <c r="P40" s="42"/>
    </row>
    <row r="41" spans="1:16" s="3" customFormat="1" x14ac:dyDescent="0.25">
      <c r="A41" s="5" t="s">
        <v>14</v>
      </c>
      <c r="B41" s="5">
        <v>2030000105</v>
      </c>
      <c r="C41" s="11" t="s">
        <v>56</v>
      </c>
      <c r="D41" s="5">
        <v>10</v>
      </c>
      <c r="E41" s="5" t="s">
        <v>9</v>
      </c>
      <c r="F41" s="5" t="s">
        <v>25</v>
      </c>
      <c r="G41" s="70">
        <v>30049079</v>
      </c>
      <c r="H41" s="71">
        <v>0.12</v>
      </c>
      <c r="I41" s="72">
        <v>19.11</v>
      </c>
      <c r="J41" s="73">
        <f t="shared" si="13"/>
        <v>3.41</v>
      </c>
      <c r="K41" s="74">
        <f t="shared" si="14"/>
        <v>15.7</v>
      </c>
      <c r="L41" s="75">
        <f t="shared" si="15"/>
        <v>13.649999999999999</v>
      </c>
      <c r="M41" s="73">
        <f t="shared" si="16"/>
        <v>1.37</v>
      </c>
      <c r="N41" s="74">
        <f t="shared" si="17"/>
        <v>12.279999999999998</v>
      </c>
      <c r="O41" s="74">
        <f t="shared" si="19"/>
        <v>2.0499999999999998</v>
      </c>
      <c r="P41" s="42"/>
    </row>
    <row r="42" spans="1:16" s="3" customFormat="1" x14ac:dyDescent="0.25">
      <c r="A42" s="5" t="s">
        <v>14</v>
      </c>
      <c r="B42" s="5">
        <v>2040000395</v>
      </c>
      <c r="C42" s="11" t="s">
        <v>252</v>
      </c>
      <c r="D42" s="5">
        <v>10</v>
      </c>
      <c r="E42" s="5" t="s">
        <v>9</v>
      </c>
      <c r="F42" s="5" t="s">
        <v>23</v>
      </c>
      <c r="G42" s="70">
        <v>30043190</v>
      </c>
      <c r="H42" s="71">
        <v>0.12</v>
      </c>
      <c r="I42" s="72">
        <v>74.099999999999994</v>
      </c>
      <c r="J42" s="73">
        <f t="shared" si="13"/>
        <v>13.23</v>
      </c>
      <c r="K42" s="74">
        <f t="shared" si="14"/>
        <v>60.86999999999999</v>
      </c>
      <c r="L42" s="75">
        <f t="shared" si="15"/>
        <v>52.929999999999993</v>
      </c>
      <c r="M42" s="73">
        <f t="shared" si="16"/>
        <v>5.29</v>
      </c>
      <c r="N42" s="74">
        <f t="shared" si="17"/>
        <v>47.639999999999993</v>
      </c>
      <c r="O42" s="74">
        <f t="shared" si="19"/>
        <v>7.94</v>
      </c>
      <c r="P42" s="42"/>
    </row>
    <row r="43" spans="1:16" s="3" customFormat="1" x14ac:dyDescent="0.25">
      <c r="A43" s="5" t="s">
        <v>7</v>
      </c>
      <c r="B43" s="5">
        <v>2040000655</v>
      </c>
      <c r="C43" s="11" t="s">
        <v>120</v>
      </c>
      <c r="D43" s="5">
        <v>150</v>
      </c>
      <c r="E43" s="5" t="s">
        <v>12</v>
      </c>
      <c r="F43" s="5" t="s">
        <v>83</v>
      </c>
      <c r="G43" s="70">
        <v>30042019</v>
      </c>
      <c r="H43" s="71">
        <v>0.12</v>
      </c>
      <c r="I43" s="72">
        <v>126</v>
      </c>
      <c r="J43" s="73">
        <f t="shared" si="13"/>
        <v>22.5</v>
      </c>
      <c r="K43" s="74">
        <f t="shared" si="14"/>
        <v>103.5</v>
      </c>
      <c r="L43" s="75">
        <f t="shared" si="15"/>
        <v>90</v>
      </c>
      <c r="M43" s="73">
        <f t="shared" si="16"/>
        <v>9</v>
      </c>
      <c r="N43" s="74">
        <f t="shared" si="17"/>
        <v>81</v>
      </c>
      <c r="O43" s="74">
        <f t="shared" si="19"/>
        <v>13.5</v>
      </c>
      <c r="P43" s="47"/>
    </row>
    <row r="44" spans="1:16" s="3" customFormat="1" x14ac:dyDescent="0.25">
      <c r="A44" s="5" t="s">
        <v>14</v>
      </c>
      <c r="B44" s="5">
        <v>2040005886</v>
      </c>
      <c r="C44" s="19" t="s">
        <v>878</v>
      </c>
      <c r="D44" s="5" t="s">
        <v>974</v>
      </c>
      <c r="E44" s="5" t="s">
        <v>9</v>
      </c>
      <c r="F44" s="5" t="s">
        <v>862</v>
      </c>
      <c r="G44" s="70">
        <v>30044090</v>
      </c>
      <c r="H44" s="71">
        <v>0.05</v>
      </c>
      <c r="I44" s="72">
        <v>900</v>
      </c>
      <c r="J44" s="73">
        <f t="shared" si="13"/>
        <v>171.43</v>
      </c>
      <c r="K44" s="74">
        <f t="shared" si="14"/>
        <v>728.56999999999994</v>
      </c>
      <c r="L44" s="75">
        <f t="shared" si="15"/>
        <v>685.70999999999992</v>
      </c>
      <c r="M44" s="73">
        <f t="shared" si="16"/>
        <v>68.569999999999993</v>
      </c>
      <c r="N44" s="74">
        <f t="shared" si="17"/>
        <v>617.14</v>
      </c>
      <c r="O44" s="74">
        <f>ROUND(I44*5%/105%,2)</f>
        <v>42.86</v>
      </c>
      <c r="P44" s="42"/>
    </row>
    <row r="45" spans="1:16" s="3" customFormat="1" x14ac:dyDescent="0.25">
      <c r="A45" s="5" t="s">
        <v>7</v>
      </c>
      <c r="B45" s="6">
        <v>2040000725</v>
      </c>
      <c r="C45" s="7" t="s">
        <v>358</v>
      </c>
      <c r="D45" s="6">
        <v>10</v>
      </c>
      <c r="E45" s="6" t="s">
        <v>9</v>
      </c>
      <c r="F45" s="5" t="s">
        <v>10</v>
      </c>
      <c r="G45" s="70">
        <v>30042070</v>
      </c>
      <c r="H45" s="71">
        <v>0.12</v>
      </c>
      <c r="I45" s="72">
        <v>12.79</v>
      </c>
      <c r="J45" s="73">
        <f t="shared" si="13"/>
        <v>2.2799999999999998</v>
      </c>
      <c r="K45" s="73">
        <f t="shared" si="14"/>
        <v>10.51</v>
      </c>
      <c r="L45" s="75">
        <f t="shared" si="15"/>
        <v>9.14</v>
      </c>
      <c r="M45" s="73">
        <f t="shared" si="16"/>
        <v>0.91</v>
      </c>
      <c r="N45" s="73">
        <f t="shared" si="17"/>
        <v>8.23</v>
      </c>
      <c r="O45" s="74">
        <f t="shared" ref="O45:O55" si="20">ROUND(I45*12%/112%,2)</f>
        <v>1.37</v>
      </c>
      <c r="P45" s="42"/>
    </row>
    <row r="46" spans="1:16" s="3" customFormat="1" x14ac:dyDescent="0.25">
      <c r="A46" s="5" t="s">
        <v>7</v>
      </c>
      <c r="B46" s="6">
        <v>2040000511</v>
      </c>
      <c r="C46" s="7" t="s">
        <v>301</v>
      </c>
      <c r="D46" s="6">
        <v>10</v>
      </c>
      <c r="E46" s="6" t="s">
        <v>31</v>
      </c>
      <c r="F46" s="5" t="s">
        <v>10</v>
      </c>
      <c r="G46" s="70">
        <v>30041020</v>
      </c>
      <c r="H46" s="71">
        <v>0.12</v>
      </c>
      <c r="I46" s="72">
        <v>31.84</v>
      </c>
      <c r="J46" s="73">
        <f t="shared" si="13"/>
        <v>5.69</v>
      </c>
      <c r="K46" s="73">
        <f t="shared" si="14"/>
        <v>26.15</v>
      </c>
      <c r="L46" s="75">
        <f t="shared" si="15"/>
        <v>22.74</v>
      </c>
      <c r="M46" s="73">
        <f t="shared" si="16"/>
        <v>2.27</v>
      </c>
      <c r="N46" s="73">
        <f t="shared" si="17"/>
        <v>20.47</v>
      </c>
      <c r="O46" s="74">
        <f t="shared" si="20"/>
        <v>3.41</v>
      </c>
      <c r="P46" s="42"/>
    </row>
    <row r="47" spans="1:16" s="3" customFormat="1" x14ac:dyDescent="0.25">
      <c r="A47" s="5" t="s">
        <v>7</v>
      </c>
      <c r="B47" s="6">
        <v>2040003383</v>
      </c>
      <c r="C47" s="7" t="s">
        <v>575</v>
      </c>
      <c r="D47" s="6">
        <v>10</v>
      </c>
      <c r="E47" s="6" t="s">
        <v>9</v>
      </c>
      <c r="F47" s="5" t="s">
        <v>10</v>
      </c>
      <c r="G47" s="70">
        <v>30049069</v>
      </c>
      <c r="H47" s="71">
        <v>0.12</v>
      </c>
      <c r="I47" s="72">
        <v>20.88</v>
      </c>
      <c r="J47" s="73">
        <f t="shared" si="13"/>
        <v>3.73</v>
      </c>
      <c r="K47" s="73">
        <f t="shared" si="14"/>
        <v>17.149999999999999</v>
      </c>
      <c r="L47" s="75">
        <f t="shared" si="15"/>
        <v>14.909999999999998</v>
      </c>
      <c r="M47" s="73">
        <f t="shared" si="16"/>
        <v>1.49</v>
      </c>
      <c r="N47" s="73">
        <f t="shared" si="17"/>
        <v>13.419999999999998</v>
      </c>
      <c r="O47" s="74">
        <f t="shared" si="20"/>
        <v>2.2400000000000002</v>
      </c>
      <c r="P47" s="42"/>
    </row>
    <row r="48" spans="1:16" s="3" customFormat="1" x14ac:dyDescent="0.25">
      <c r="A48" s="5" t="s">
        <v>7</v>
      </c>
      <c r="B48" s="6">
        <v>2040000409</v>
      </c>
      <c r="C48" s="7" t="s">
        <v>261</v>
      </c>
      <c r="D48" s="6">
        <v>15</v>
      </c>
      <c r="E48" s="6" t="s">
        <v>9</v>
      </c>
      <c r="F48" s="5" t="s">
        <v>10</v>
      </c>
      <c r="G48" s="70">
        <v>30041030</v>
      </c>
      <c r="H48" s="71">
        <v>0.12</v>
      </c>
      <c r="I48" s="72">
        <v>66.790000000000006</v>
      </c>
      <c r="J48" s="73">
        <f t="shared" si="13"/>
        <v>11.93</v>
      </c>
      <c r="K48" s="73">
        <f t="shared" si="14"/>
        <v>54.860000000000007</v>
      </c>
      <c r="L48" s="75">
        <f t="shared" si="15"/>
        <v>47.7</v>
      </c>
      <c r="M48" s="73">
        <f t="shared" si="16"/>
        <v>4.7699999999999996</v>
      </c>
      <c r="N48" s="73">
        <f t="shared" si="17"/>
        <v>42.930000000000007</v>
      </c>
      <c r="O48" s="74">
        <f t="shared" si="20"/>
        <v>7.16</v>
      </c>
      <c r="P48" s="42"/>
    </row>
    <row r="49" spans="1:16" s="3" customFormat="1" x14ac:dyDescent="0.25">
      <c r="A49" s="5" t="s">
        <v>7</v>
      </c>
      <c r="B49" s="6">
        <v>2040001326</v>
      </c>
      <c r="C49" s="7" t="s">
        <v>493</v>
      </c>
      <c r="D49" s="6">
        <v>200</v>
      </c>
      <c r="E49" s="6" t="s">
        <v>12</v>
      </c>
      <c r="F49" s="5" t="s">
        <v>10</v>
      </c>
      <c r="G49" s="70">
        <v>30049011</v>
      </c>
      <c r="H49" s="71">
        <v>0.12</v>
      </c>
      <c r="I49" s="72">
        <v>78</v>
      </c>
      <c r="J49" s="73">
        <f t="shared" si="13"/>
        <v>13.93</v>
      </c>
      <c r="K49" s="73">
        <f t="shared" si="14"/>
        <v>64.069999999999993</v>
      </c>
      <c r="L49" s="75">
        <f t="shared" si="15"/>
        <v>55.709999999999994</v>
      </c>
      <c r="M49" s="73">
        <f t="shared" si="16"/>
        <v>5.57</v>
      </c>
      <c r="N49" s="73">
        <f t="shared" si="17"/>
        <v>50.139999999999993</v>
      </c>
      <c r="O49" s="74">
        <f t="shared" si="20"/>
        <v>8.36</v>
      </c>
      <c r="P49" s="42"/>
    </row>
    <row r="50" spans="1:16" s="3" customFormat="1" x14ac:dyDescent="0.25">
      <c r="A50" s="5" t="s">
        <v>14</v>
      </c>
      <c r="B50" s="5">
        <v>2030000055</v>
      </c>
      <c r="C50" s="9" t="s">
        <v>45</v>
      </c>
      <c r="D50" s="5">
        <v>10</v>
      </c>
      <c r="E50" s="5" t="s">
        <v>9</v>
      </c>
      <c r="F50" s="5" t="s">
        <v>23</v>
      </c>
      <c r="G50" s="70">
        <v>30043190</v>
      </c>
      <c r="H50" s="71">
        <v>0.12</v>
      </c>
      <c r="I50" s="72">
        <v>30.1</v>
      </c>
      <c r="J50" s="73">
        <f t="shared" si="13"/>
        <v>5.37</v>
      </c>
      <c r="K50" s="74">
        <f t="shared" si="14"/>
        <v>24.73</v>
      </c>
      <c r="L50" s="75">
        <f t="shared" si="15"/>
        <v>21.5</v>
      </c>
      <c r="M50" s="73">
        <f t="shared" si="16"/>
        <v>2.15</v>
      </c>
      <c r="N50" s="74">
        <f t="shared" si="17"/>
        <v>19.350000000000001</v>
      </c>
      <c r="O50" s="74">
        <f t="shared" si="20"/>
        <v>3.23</v>
      </c>
      <c r="P50" s="42"/>
    </row>
    <row r="51" spans="1:16" s="3" customFormat="1" x14ac:dyDescent="0.25">
      <c r="A51" s="5" t="s">
        <v>7</v>
      </c>
      <c r="B51" s="6">
        <v>2040000517</v>
      </c>
      <c r="C51" s="7" t="s">
        <v>304</v>
      </c>
      <c r="D51" s="6">
        <v>10</v>
      </c>
      <c r="E51" s="6" t="s">
        <v>31</v>
      </c>
      <c r="F51" s="5" t="s">
        <v>10</v>
      </c>
      <c r="G51" s="70">
        <v>30041030</v>
      </c>
      <c r="H51" s="71">
        <v>0.12</v>
      </c>
      <c r="I51" s="72">
        <v>66</v>
      </c>
      <c r="J51" s="73">
        <f t="shared" si="13"/>
        <v>11.79</v>
      </c>
      <c r="K51" s="73">
        <f t="shared" si="14"/>
        <v>54.21</v>
      </c>
      <c r="L51" s="75">
        <f t="shared" si="15"/>
        <v>47.14</v>
      </c>
      <c r="M51" s="73">
        <f t="shared" si="16"/>
        <v>4.71</v>
      </c>
      <c r="N51" s="73">
        <f t="shared" si="17"/>
        <v>42.43</v>
      </c>
      <c r="O51" s="74">
        <f t="shared" si="20"/>
        <v>7.07</v>
      </c>
      <c r="P51" s="42"/>
    </row>
    <row r="52" spans="1:16" s="3" customFormat="1" x14ac:dyDescent="0.25">
      <c r="A52" s="5" t="s">
        <v>14</v>
      </c>
      <c r="B52" s="5">
        <v>2040000792</v>
      </c>
      <c r="C52" s="11" t="s">
        <v>383</v>
      </c>
      <c r="D52" s="5">
        <v>10</v>
      </c>
      <c r="E52" s="5" t="s">
        <v>9</v>
      </c>
      <c r="F52" s="5" t="s">
        <v>171</v>
      </c>
      <c r="G52" s="70">
        <v>30049099</v>
      </c>
      <c r="H52" s="71">
        <v>0.12</v>
      </c>
      <c r="I52" s="72">
        <v>51</v>
      </c>
      <c r="J52" s="73">
        <f t="shared" si="13"/>
        <v>9.11</v>
      </c>
      <c r="K52" s="74">
        <f t="shared" si="14"/>
        <v>41.89</v>
      </c>
      <c r="L52" s="75">
        <f t="shared" si="15"/>
        <v>36.43</v>
      </c>
      <c r="M52" s="73">
        <f t="shared" si="16"/>
        <v>3.64</v>
      </c>
      <c r="N52" s="74">
        <f t="shared" si="17"/>
        <v>32.79</v>
      </c>
      <c r="O52" s="74">
        <f t="shared" si="20"/>
        <v>5.46</v>
      </c>
      <c r="P52" s="42"/>
    </row>
    <row r="53" spans="1:16" s="3" customFormat="1" x14ac:dyDescent="0.25">
      <c r="A53" s="5" t="s">
        <v>14</v>
      </c>
      <c r="B53" s="5">
        <v>2040005729</v>
      </c>
      <c r="C53" s="11" t="s">
        <v>714</v>
      </c>
      <c r="D53" s="5">
        <v>10</v>
      </c>
      <c r="E53" s="5" t="s">
        <v>9</v>
      </c>
      <c r="F53" s="5" t="s">
        <v>38</v>
      </c>
      <c r="G53" s="70">
        <v>30049099</v>
      </c>
      <c r="H53" s="71">
        <v>0.12</v>
      </c>
      <c r="I53" s="72">
        <v>325</v>
      </c>
      <c r="J53" s="73">
        <f t="shared" si="13"/>
        <v>58.04</v>
      </c>
      <c r="K53" s="74">
        <f t="shared" si="14"/>
        <v>266.95999999999998</v>
      </c>
      <c r="L53" s="75">
        <f t="shared" si="15"/>
        <v>232.14</v>
      </c>
      <c r="M53" s="73">
        <f t="shared" si="16"/>
        <v>23.21</v>
      </c>
      <c r="N53" s="74">
        <f t="shared" si="17"/>
        <v>208.92999999999998</v>
      </c>
      <c r="O53" s="74">
        <f t="shared" si="20"/>
        <v>34.82</v>
      </c>
      <c r="P53" s="42"/>
    </row>
    <row r="54" spans="1:16" s="3" customFormat="1" x14ac:dyDescent="0.25">
      <c r="A54" s="5" t="s">
        <v>7</v>
      </c>
      <c r="B54" s="6">
        <v>2040001323</v>
      </c>
      <c r="C54" s="7" t="s">
        <v>492</v>
      </c>
      <c r="D54" s="6">
        <v>10</v>
      </c>
      <c r="E54" s="6" t="s">
        <v>9</v>
      </c>
      <c r="F54" s="5" t="s">
        <v>10</v>
      </c>
      <c r="G54" s="70">
        <v>30049099</v>
      </c>
      <c r="H54" s="71">
        <v>0.12</v>
      </c>
      <c r="I54" s="72">
        <v>36.200000000000003</v>
      </c>
      <c r="J54" s="73">
        <f t="shared" si="13"/>
        <v>6.46</v>
      </c>
      <c r="K54" s="73">
        <f t="shared" si="14"/>
        <v>29.740000000000002</v>
      </c>
      <c r="L54" s="75">
        <f t="shared" si="15"/>
        <v>25.860000000000003</v>
      </c>
      <c r="M54" s="73">
        <f t="shared" si="16"/>
        <v>2.59</v>
      </c>
      <c r="N54" s="73">
        <f t="shared" si="17"/>
        <v>23.270000000000003</v>
      </c>
      <c r="O54" s="74">
        <f t="shared" si="20"/>
        <v>3.88</v>
      </c>
      <c r="P54" s="42"/>
    </row>
    <row r="55" spans="1:16" s="3" customFormat="1" x14ac:dyDescent="0.25">
      <c r="A55" s="5" t="s">
        <v>7</v>
      </c>
      <c r="B55" s="6">
        <v>2040003860</v>
      </c>
      <c r="C55" s="7" t="s">
        <v>923</v>
      </c>
      <c r="D55" s="6">
        <v>200</v>
      </c>
      <c r="E55" s="6" t="s">
        <v>12</v>
      </c>
      <c r="F55" s="5" t="s">
        <v>10</v>
      </c>
      <c r="G55" s="70">
        <v>30045090</v>
      </c>
      <c r="H55" s="71">
        <v>0.12</v>
      </c>
      <c r="I55" s="72">
        <v>150</v>
      </c>
      <c r="J55" s="73">
        <f t="shared" si="13"/>
        <v>26.79</v>
      </c>
      <c r="K55" s="73">
        <f t="shared" si="14"/>
        <v>123.21000000000001</v>
      </c>
      <c r="L55" s="75">
        <f t="shared" si="15"/>
        <v>107.14000000000001</v>
      </c>
      <c r="M55" s="73">
        <f t="shared" si="16"/>
        <v>10.71</v>
      </c>
      <c r="N55" s="73">
        <f t="shared" si="17"/>
        <v>96.43</v>
      </c>
      <c r="O55" s="74">
        <f t="shared" si="20"/>
        <v>16.07</v>
      </c>
      <c r="P55" s="42"/>
    </row>
    <row r="56" spans="1:16" s="3" customFormat="1" x14ac:dyDescent="0.25">
      <c r="A56" s="5" t="s">
        <v>14</v>
      </c>
      <c r="B56" s="5">
        <v>2040005624</v>
      </c>
      <c r="C56" s="19" t="s">
        <v>940</v>
      </c>
      <c r="D56" s="5">
        <v>100</v>
      </c>
      <c r="E56" s="5" t="s">
        <v>12</v>
      </c>
      <c r="F56" s="5" t="s">
        <v>911</v>
      </c>
      <c r="G56" s="70">
        <v>33049990</v>
      </c>
      <c r="H56" s="71">
        <v>0.28000000000000003</v>
      </c>
      <c r="I56" s="72">
        <v>750</v>
      </c>
      <c r="J56" s="73">
        <f t="shared" si="13"/>
        <v>117.19</v>
      </c>
      <c r="K56" s="74">
        <f t="shared" si="14"/>
        <v>632.80999999999995</v>
      </c>
      <c r="L56" s="75">
        <f t="shared" si="15"/>
        <v>468.74999999999994</v>
      </c>
      <c r="M56" s="73">
        <f t="shared" si="16"/>
        <v>46.88</v>
      </c>
      <c r="N56" s="74">
        <f t="shared" si="17"/>
        <v>421.86999999999995</v>
      </c>
      <c r="O56" s="74">
        <f>ROUND(I56*28%/128%,2)</f>
        <v>164.06</v>
      </c>
      <c r="P56" s="42"/>
    </row>
    <row r="57" spans="1:16" s="3" customFormat="1" x14ac:dyDescent="0.25">
      <c r="A57" s="5" t="s">
        <v>7</v>
      </c>
      <c r="B57" s="6">
        <v>2040006540</v>
      </c>
      <c r="C57" s="14" t="s">
        <v>774</v>
      </c>
      <c r="D57" s="5">
        <v>500</v>
      </c>
      <c r="E57" s="5" t="s">
        <v>12</v>
      </c>
      <c r="F57" s="5" t="s">
        <v>10</v>
      </c>
      <c r="G57" s="70">
        <v>30041090</v>
      </c>
      <c r="H57" s="71">
        <v>0.12</v>
      </c>
      <c r="I57" s="72">
        <v>388.5</v>
      </c>
      <c r="J57" s="73">
        <f t="shared" si="13"/>
        <v>69.37</v>
      </c>
      <c r="K57" s="73">
        <f t="shared" si="14"/>
        <v>319.13</v>
      </c>
      <c r="L57" s="75">
        <f t="shared" si="15"/>
        <v>277.5</v>
      </c>
      <c r="M57" s="73">
        <f t="shared" si="16"/>
        <v>27.75</v>
      </c>
      <c r="N57" s="73">
        <f t="shared" si="17"/>
        <v>249.75</v>
      </c>
      <c r="O57" s="74">
        <f t="shared" ref="O57:O69" si="21">ROUND(I57*12%/112%,2)</f>
        <v>41.63</v>
      </c>
      <c r="P57" s="42"/>
    </row>
    <row r="58" spans="1:16" s="3" customFormat="1" x14ac:dyDescent="0.25">
      <c r="A58" s="5" t="s">
        <v>7</v>
      </c>
      <c r="B58" s="6">
        <v>2040000871</v>
      </c>
      <c r="C58" s="7" t="s">
        <v>407</v>
      </c>
      <c r="D58" s="6">
        <v>10</v>
      </c>
      <c r="E58" s="6" t="s">
        <v>9</v>
      </c>
      <c r="F58" s="5" t="s">
        <v>10</v>
      </c>
      <c r="G58" s="70">
        <v>30049099</v>
      </c>
      <c r="H58" s="71">
        <v>0.12</v>
      </c>
      <c r="I58" s="72">
        <v>12.22</v>
      </c>
      <c r="J58" s="73">
        <f t="shared" si="13"/>
        <v>2.1800000000000002</v>
      </c>
      <c r="K58" s="73">
        <f t="shared" si="14"/>
        <v>10.040000000000001</v>
      </c>
      <c r="L58" s="75">
        <f t="shared" si="15"/>
        <v>8.73</v>
      </c>
      <c r="M58" s="73">
        <f t="shared" si="16"/>
        <v>0.87</v>
      </c>
      <c r="N58" s="73">
        <f t="shared" si="17"/>
        <v>7.8600000000000012</v>
      </c>
      <c r="O58" s="74">
        <f t="shared" si="21"/>
        <v>1.31</v>
      </c>
      <c r="P58" s="42"/>
    </row>
    <row r="59" spans="1:16" s="3" customFormat="1" x14ac:dyDescent="0.25">
      <c r="A59" s="5" t="s">
        <v>14</v>
      </c>
      <c r="B59" s="5">
        <v>2040006556</v>
      </c>
      <c r="C59" s="19" t="s">
        <v>879</v>
      </c>
      <c r="D59" s="5" t="s">
        <v>760</v>
      </c>
      <c r="E59" s="5" t="s">
        <v>116</v>
      </c>
      <c r="F59" s="5" t="s">
        <v>858</v>
      </c>
      <c r="G59" s="76">
        <v>30039090</v>
      </c>
      <c r="H59" s="71">
        <v>0.12</v>
      </c>
      <c r="I59" s="72">
        <v>47.67</v>
      </c>
      <c r="J59" s="73">
        <f t="shared" si="13"/>
        <v>8.51</v>
      </c>
      <c r="K59" s="74">
        <f t="shared" si="14"/>
        <v>39.160000000000004</v>
      </c>
      <c r="L59" s="75">
        <f t="shared" si="15"/>
        <v>34.050000000000004</v>
      </c>
      <c r="M59" s="73">
        <f t="shared" si="16"/>
        <v>3.41</v>
      </c>
      <c r="N59" s="74">
        <f t="shared" si="17"/>
        <v>30.64</v>
      </c>
      <c r="O59" s="74">
        <f t="shared" si="21"/>
        <v>5.1100000000000003</v>
      </c>
      <c r="P59" s="42"/>
    </row>
    <row r="60" spans="1:16" s="3" customFormat="1" x14ac:dyDescent="0.25">
      <c r="A60" s="5" t="s">
        <v>7</v>
      </c>
      <c r="B60" s="5">
        <v>2040004795</v>
      </c>
      <c r="C60" s="11" t="s">
        <v>678</v>
      </c>
      <c r="D60" s="6">
        <v>10</v>
      </c>
      <c r="E60" s="6" t="s">
        <v>12</v>
      </c>
      <c r="F60" s="5" t="s">
        <v>10</v>
      </c>
      <c r="G60" s="70">
        <v>30049087</v>
      </c>
      <c r="H60" s="71">
        <v>0.12</v>
      </c>
      <c r="I60" s="72">
        <v>17.5</v>
      </c>
      <c r="J60" s="73">
        <f t="shared" si="13"/>
        <v>3.12</v>
      </c>
      <c r="K60" s="73">
        <f t="shared" si="14"/>
        <v>14.379999999999999</v>
      </c>
      <c r="L60" s="75">
        <f t="shared" si="15"/>
        <v>12.5</v>
      </c>
      <c r="M60" s="73">
        <f t="shared" si="16"/>
        <v>1.25</v>
      </c>
      <c r="N60" s="73">
        <f t="shared" si="17"/>
        <v>11.25</v>
      </c>
      <c r="O60" s="74">
        <f t="shared" si="21"/>
        <v>1.88</v>
      </c>
      <c r="P60" s="42"/>
    </row>
    <row r="61" spans="1:16" s="3" customFormat="1" x14ac:dyDescent="0.25">
      <c r="A61" s="5" t="s">
        <v>7</v>
      </c>
      <c r="B61" s="5">
        <v>2040000536</v>
      </c>
      <c r="C61" s="11" t="s">
        <v>311</v>
      </c>
      <c r="D61" s="5">
        <v>10</v>
      </c>
      <c r="E61" s="5" t="s">
        <v>150</v>
      </c>
      <c r="F61" s="5" t="s">
        <v>106</v>
      </c>
      <c r="G61" s="70">
        <v>30049087</v>
      </c>
      <c r="H61" s="71">
        <v>0.12</v>
      </c>
      <c r="I61" s="72">
        <v>21.62</v>
      </c>
      <c r="J61" s="73">
        <f t="shared" si="13"/>
        <v>3.86</v>
      </c>
      <c r="K61" s="74">
        <f t="shared" si="14"/>
        <v>17.760000000000002</v>
      </c>
      <c r="L61" s="75">
        <f t="shared" si="15"/>
        <v>15.440000000000001</v>
      </c>
      <c r="M61" s="73">
        <f t="shared" si="16"/>
        <v>1.54</v>
      </c>
      <c r="N61" s="74">
        <f t="shared" si="17"/>
        <v>13.900000000000002</v>
      </c>
      <c r="O61" s="74">
        <f t="shared" si="21"/>
        <v>2.3199999999999998</v>
      </c>
      <c r="P61" s="42"/>
    </row>
    <row r="62" spans="1:16" s="3" customFormat="1" x14ac:dyDescent="0.25">
      <c r="A62" s="5" t="s">
        <v>7</v>
      </c>
      <c r="B62" s="6">
        <v>2040006246</v>
      </c>
      <c r="C62" s="14" t="s">
        <v>754</v>
      </c>
      <c r="D62" s="5">
        <v>10</v>
      </c>
      <c r="E62" s="5" t="s">
        <v>31</v>
      </c>
      <c r="F62" s="5" t="s">
        <v>10</v>
      </c>
      <c r="G62" s="70">
        <v>30049039</v>
      </c>
      <c r="H62" s="71">
        <v>0.12</v>
      </c>
      <c r="I62" s="72">
        <v>84</v>
      </c>
      <c r="J62" s="73">
        <f t="shared" si="13"/>
        <v>15</v>
      </c>
      <c r="K62" s="73">
        <f t="shared" si="14"/>
        <v>69</v>
      </c>
      <c r="L62" s="75">
        <f t="shared" si="15"/>
        <v>60</v>
      </c>
      <c r="M62" s="73">
        <f t="shared" si="16"/>
        <v>6</v>
      </c>
      <c r="N62" s="73">
        <f t="shared" si="17"/>
        <v>54</v>
      </c>
      <c r="O62" s="74">
        <f t="shared" si="21"/>
        <v>9</v>
      </c>
      <c r="P62" s="42"/>
    </row>
    <row r="63" spans="1:16" s="3" customFormat="1" x14ac:dyDescent="0.25">
      <c r="A63" s="5" t="s">
        <v>7</v>
      </c>
      <c r="B63" s="5">
        <v>2040000617</v>
      </c>
      <c r="C63" s="11" t="s">
        <v>334</v>
      </c>
      <c r="D63" s="5">
        <v>2</v>
      </c>
      <c r="E63" s="5" t="s">
        <v>12</v>
      </c>
      <c r="F63" s="5" t="s">
        <v>83</v>
      </c>
      <c r="G63" s="70">
        <v>30049099</v>
      </c>
      <c r="H63" s="71">
        <v>0.12</v>
      </c>
      <c r="I63" s="72">
        <v>20.81</v>
      </c>
      <c r="J63" s="73">
        <f t="shared" si="13"/>
        <v>3.72</v>
      </c>
      <c r="K63" s="74">
        <f t="shared" si="14"/>
        <v>17.09</v>
      </c>
      <c r="L63" s="75">
        <f t="shared" si="15"/>
        <v>14.86</v>
      </c>
      <c r="M63" s="73">
        <f t="shared" si="16"/>
        <v>1.49</v>
      </c>
      <c r="N63" s="74">
        <f t="shared" si="17"/>
        <v>13.37</v>
      </c>
      <c r="O63" s="74">
        <f t="shared" si="21"/>
        <v>2.23</v>
      </c>
      <c r="P63" s="42"/>
    </row>
    <row r="64" spans="1:16" s="3" customFormat="1" x14ac:dyDescent="0.25">
      <c r="A64" s="5" t="s">
        <v>7</v>
      </c>
      <c r="B64" s="6">
        <v>2040000280</v>
      </c>
      <c r="C64" s="7" t="s">
        <v>204</v>
      </c>
      <c r="D64" s="6">
        <v>10</v>
      </c>
      <c r="E64" s="6" t="s">
        <v>9</v>
      </c>
      <c r="F64" s="5" t="s">
        <v>10</v>
      </c>
      <c r="G64" s="70">
        <v>30049069</v>
      </c>
      <c r="H64" s="71">
        <v>0.12</v>
      </c>
      <c r="I64" s="72">
        <v>29</v>
      </c>
      <c r="J64" s="73">
        <f t="shared" si="13"/>
        <v>5.18</v>
      </c>
      <c r="K64" s="73">
        <f t="shared" si="14"/>
        <v>23.82</v>
      </c>
      <c r="L64" s="75">
        <f t="shared" si="15"/>
        <v>20.71</v>
      </c>
      <c r="M64" s="73">
        <f t="shared" si="16"/>
        <v>2.0699999999999998</v>
      </c>
      <c r="N64" s="73">
        <f t="shared" si="17"/>
        <v>18.64</v>
      </c>
      <c r="O64" s="74">
        <f t="shared" si="21"/>
        <v>3.11</v>
      </c>
      <c r="P64" s="42"/>
    </row>
    <row r="65" spans="1:16" s="3" customFormat="1" x14ac:dyDescent="0.25">
      <c r="A65" s="5" t="s">
        <v>7</v>
      </c>
      <c r="B65" s="6">
        <v>2040000279</v>
      </c>
      <c r="C65" s="7" t="s">
        <v>203</v>
      </c>
      <c r="D65" s="6">
        <v>10</v>
      </c>
      <c r="E65" s="6" t="s">
        <v>9</v>
      </c>
      <c r="F65" s="5" t="s">
        <v>10</v>
      </c>
      <c r="G65" s="70">
        <v>30049067</v>
      </c>
      <c r="H65" s="71">
        <v>0.12</v>
      </c>
      <c r="I65" s="72">
        <v>27.4</v>
      </c>
      <c r="J65" s="73">
        <f t="shared" si="13"/>
        <v>4.8899999999999997</v>
      </c>
      <c r="K65" s="73">
        <f t="shared" si="14"/>
        <v>22.509999999999998</v>
      </c>
      <c r="L65" s="75">
        <f t="shared" si="15"/>
        <v>19.569999999999997</v>
      </c>
      <c r="M65" s="73">
        <f t="shared" si="16"/>
        <v>1.96</v>
      </c>
      <c r="N65" s="73">
        <f t="shared" si="17"/>
        <v>17.609999999999996</v>
      </c>
      <c r="O65" s="74">
        <f t="shared" si="21"/>
        <v>2.94</v>
      </c>
      <c r="P65" s="42"/>
    </row>
    <row r="66" spans="1:16" s="3" customFormat="1" x14ac:dyDescent="0.25">
      <c r="A66" s="5" t="s">
        <v>7</v>
      </c>
      <c r="B66" s="6">
        <v>2040006245</v>
      </c>
      <c r="C66" s="14" t="s">
        <v>753</v>
      </c>
      <c r="D66" s="6">
        <v>300</v>
      </c>
      <c r="E66" s="6" t="s">
        <v>12</v>
      </c>
      <c r="F66" s="5" t="s">
        <v>10</v>
      </c>
      <c r="G66" s="70" t="s">
        <v>225</v>
      </c>
      <c r="H66" s="71">
        <v>0.12</v>
      </c>
      <c r="I66" s="72">
        <v>425</v>
      </c>
      <c r="J66" s="73">
        <f t="shared" si="13"/>
        <v>75.89</v>
      </c>
      <c r="K66" s="73">
        <f t="shared" si="14"/>
        <v>349.11</v>
      </c>
      <c r="L66" s="75">
        <f t="shared" si="15"/>
        <v>303.57</v>
      </c>
      <c r="M66" s="73">
        <f t="shared" si="16"/>
        <v>30.36</v>
      </c>
      <c r="N66" s="73">
        <f t="shared" si="17"/>
        <v>273.20999999999998</v>
      </c>
      <c r="O66" s="74">
        <f t="shared" si="21"/>
        <v>45.54</v>
      </c>
      <c r="P66" s="42"/>
    </row>
    <row r="67" spans="1:16" s="3" customFormat="1" x14ac:dyDescent="0.25">
      <c r="A67" s="5" t="s">
        <v>7</v>
      </c>
      <c r="B67" s="5">
        <v>2030000132</v>
      </c>
      <c r="C67" s="11" t="s">
        <v>68</v>
      </c>
      <c r="D67" s="5">
        <v>10</v>
      </c>
      <c r="E67" s="5" t="s">
        <v>9</v>
      </c>
      <c r="F67" s="5" t="s">
        <v>32</v>
      </c>
      <c r="G67" s="70">
        <v>30049031</v>
      </c>
      <c r="H67" s="71">
        <v>0.12</v>
      </c>
      <c r="I67" s="72">
        <v>25.22</v>
      </c>
      <c r="J67" s="73">
        <f t="shared" si="13"/>
        <v>4.5</v>
      </c>
      <c r="K67" s="74">
        <f t="shared" si="14"/>
        <v>20.72</v>
      </c>
      <c r="L67" s="75">
        <f t="shared" si="15"/>
        <v>18.02</v>
      </c>
      <c r="M67" s="73">
        <f t="shared" si="16"/>
        <v>1.8</v>
      </c>
      <c r="N67" s="74">
        <f t="shared" si="17"/>
        <v>16.22</v>
      </c>
      <c r="O67" s="74">
        <f t="shared" si="21"/>
        <v>2.7</v>
      </c>
      <c r="P67" s="42"/>
    </row>
    <row r="68" spans="1:16" s="3" customFormat="1" x14ac:dyDescent="0.25">
      <c r="A68" s="5" t="s">
        <v>7</v>
      </c>
      <c r="B68" s="6">
        <v>2040000277</v>
      </c>
      <c r="C68" s="7" t="s">
        <v>202</v>
      </c>
      <c r="D68" s="6">
        <v>10</v>
      </c>
      <c r="E68" s="6" t="s">
        <v>9</v>
      </c>
      <c r="F68" s="5" t="s">
        <v>10</v>
      </c>
      <c r="G68" s="70">
        <v>30049067</v>
      </c>
      <c r="H68" s="71">
        <v>0.12</v>
      </c>
      <c r="I68" s="72">
        <v>27.4</v>
      </c>
      <c r="J68" s="73">
        <f t="shared" si="13"/>
        <v>4.8899999999999997</v>
      </c>
      <c r="K68" s="73">
        <f t="shared" si="14"/>
        <v>22.509999999999998</v>
      </c>
      <c r="L68" s="75">
        <f t="shared" si="15"/>
        <v>19.569999999999997</v>
      </c>
      <c r="M68" s="73">
        <f t="shared" si="16"/>
        <v>1.96</v>
      </c>
      <c r="N68" s="73">
        <f t="shared" si="17"/>
        <v>17.609999999999996</v>
      </c>
      <c r="O68" s="74">
        <f t="shared" si="21"/>
        <v>2.94</v>
      </c>
      <c r="P68" s="42"/>
    </row>
    <row r="69" spans="1:16" s="3" customFormat="1" x14ac:dyDescent="0.25">
      <c r="A69" s="5" t="s">
        <v>7</v>
      </c>
      <c r="B69" s="6">
        <v>2040003260</v>
      </c>
      <c r="C69" s="7" t="s">
        <v>570</v>
      </c>
      <c r="D69" s="6">
        <v>10</v>
      </c>
      <c r="E69" s="6" t="s">
        <v>9</v>
      </c>
      <c r="F69" s="5" t="s">
        <v>10</v>
      </c>
      <c r="G69" s="70">
        <v>30049067</v>
      </c>
      <c r="H69" s="71">
        <v>0.12</v>
      </c>
      <c r="I69" s="72">
        <v>27.4</v>
      </c>
      <c r="J69" s="73">
        <f t="shared" si="13"/>
        <v>4.8899999999999997</v>
      </c>
      <c r="K69" s="73">
        <f t="shared" si="14"/>
        <v>22.509999999999998</v>
      </c>
      <c r="L69" s="75">
        <f t="shared" si="15"/>
        <v>19.569999999999997</v>
      </c>
      <c r="M69" s="73">
        <f t="shared" si="16"/>
        <v>1.96</v>
      </c>
      <c r="N69" s="73">
        <f t="shared" si="17"/>
        <v>17.609999999999996</v>
      </c>
      <c r="O69" s="74">
        <f t="shared" si="21"/>
        <v>2.94</v>
      </c>
      <c r="P69" s="42"/>
    </row>
    <row r="70" spans="1:16" s="3" customFormat="1" x14ac:dyDescent="0.25">
      <c r="A70" s="5" t="s">
        <v>14</v>
      </c>
      <c r="B70" s="5">
        <v>2040000561</v>
      </c>
      <c r="C70" s="11" t="s">
        <v>318</v>
      </c>
      <c r="D70" s="5">
        <v>10</v>
      </c>
      <c r="E70" s="5" t="s">
        <v>9</v>
      </c>
      <c r="F70" s="5" t="s">
        <v>317</v>
      </c>
      <c r="G70" s="70">
        <v>30049099</v>
      </c>
      <c r="H70" s="71">
        <v>0.05</v>
      </c>
      <c r="I70" s="72">
        <v>351.68</v>
      </c>
      <c r="J70" s="73">
        <f t="shared" si="13"/>
        <v>66.989999999999995</v>
      </c>
      <c r="K70" s="74">
        <f t="shared" si="14"/>
        <v>284.69</v>
      </c>
      <c r="L70" s="75">
        <f t="shared" si="15"/>
        <v>267.94</v>
      </c>
      <c r="M70" s="73">
        <f t="shared" si="16"/>
        <v>26.79</v>
      </c>
      <c r="N70" s="74">
        <f t="shared" si="17"/>
        <v>241.14999999999998</v>
      </c>
      <c r="O70" s="74">
        <f>ROUND(I70*5%/105%,2)</f>
        <v>16.75</v>
      </c>
      <c r="P70" s="42"/>
    </row>
    <row r="71" spans="1:16" s="3" customFormat="1" x14ac:dyDescent="0.25">
      <c r="A71" s="5" t="s">
        <v>7</v>
      </c>
      <c r="B71" s="6">
        <v>2040003585</v>
      </c>
      <c r="C71" s="14" t="s">
        <v>597</v>
      </c>
      <c r="D71" s="6">
        <v>2</v>
      </c>
      <c r="E71" s="6" t="s">
        <v>12</v>
      </c>
      <c r="F71" s="5" t="s">
        <v>10</v>
      </c>
      <c r="G71" s="70">
        <v>30045039</v>
      </c>
      <c r="H71" s="71">
        <v>0.12</v>
      </c>
      <c r="I71" s="72">
        <v>23</v>
      </c>
      <c r="J71" s="73">
        <f t="shared" si="13"/>
        <v>4.1100000000000003</v>
      </c>
      <c r="K71" s="73">
        <f t="shared" si="14"/>
        <v>18.89</v>
      </c>
      <c r="L71" s="75">
        <f t="shared" si="15"/>
        <v>16.43</v>
      </c>
      <c r="M71" s="73">
        <f t="shared" si="16"/>
        <v>1.64</v>
      </c>
      <c r="N71" s="73">
        <f t="shared" si="17"/>
        <v>14.79</v>
      </c>
      <c r="O71" s="74">
        <f t="shared" ref="O71:O78" si="22">ROUND(I71*12%/112%,2)</f>
        <v>2.46</v>
      </c>
      <c r="P71" s="42"/>
    </row>
    <row r="72" spans="1:16" s="3" customFormat="1" x14ac:dyDescent="0.25">
      <c r="A72" s="5" t="s">
        <v>14</v>
      </c>
      <c r="B72" s="5">
        <v>2040001238</v>
      </c>
      <c r="C72" s="22" t="s">
        <v>488</v>
      </c>
      <c r="D72" s="5">
        <v>10</v>
      </c>
      <c r="E72" s="24" t="s">
        <v>9</v>
      </c>
      <c r="F72" s="5" t="s">
        <v>171</v>
      </c>
      <c r="G72" s="70">
        <v>30049099</v>
      </c>
      <c r="H72" s="71">
        <v>0.12</v>
      </c>
      <c r="I72" s="72">
        <v>69</v>
      </c>
      <c r="J72" s="73">
        <f t="shared" si="13"/>
        <v>12.32</v>
      </c>
      <c r="K72" s="74">
        <f t="shared" si="14"/>
        <v>56.68</v>
      </c>
      <c r="L72" s="75">
        <f t="shared" si="15"/>
        <v>49.29</v>
      </c>
      <c r="M72" s="73">
        <f t="shared" si="16"/>
        <v>4.93</v>
      </c>
      <c r="N72" s="74">
        <f t="shared" si="17"/>
        <v>44.36</v>
      </c>
      <c r="O72" s="74">
        <f t="shared" si="22"/>
        <v>7.39</v>
      </c>
      <c r="P72" s="42"/>
    </row>
    <row r="73" spans="1:16" s="3" customFormat="1" x14ac:dyDescent="0.25">
      <c r="A73" s="5" t="s">
        <v>7</v>
      </c>
      <c r="B73" s="6">
        <v>2040004661</v>
      </c>
      <c r="C73" s="7" t="s">
        <v>668</v>
      </c>
      <c r="D73" s="6">
        <v>20</v>
      </c>
      <c r="E73" s="6" t="s">
        <v>129</v>
      </c>
      <c r="F73" s="5" t="s">
        <v>10</v>
      </c>
      <c r="G73" s="70">
        <v>30041090</v>
      </c>
      <c r="H73" s="71">
        <v>0.12</v>
      </c>
      <c r="I73" s="72">
        <v>36.96</v>
      </c>
      <c r="J73" s="73">
        <f t="shared" si="13"/>
        <v>6.6</v>
      </c>
      <c r="K73" s="73">
        <f t="shared" si="14"/>
        <v>30.36</v>
      </c>
      <c r="L73" s="75">
        <f t="shared" si="15"/>
        <v>26.4</v>
      </c>
      <c r="M73" s="73">
        <f t="shared" si="16"/>
        <v>2.64</v>
      </c>
      <c r="N73" s="73">
        <f t="shared" si="17"/>
        <v>23.759999999999998</v>
      </c>
      <c r="O73" s="74">
        <f t="shared" si="22"/>
        <v>3.96</v>
      </c>
      <c r="P73" s="42"/>
    </row>
    <row r="74" spans="1:16" s="3" customFormat="1" x14ac:dyDescent="0.25">
      <c r="A74" s="5" t="s">
        <v>7</v>
      </c>
      <c r="B74" s="6">
        <v>2030000002</v>
      </c>
      <c r="C74" s="7" t="s">
        <v>11</v>
      </c>
      <c r="D74" s="6">
        <v>50</v>
      </c>
      <c r="E74" s="6" t="s">
        <v>12</v>
      </c>
      <c r="F74" s="5" t="s">
        <v>10</v>
      </c>
      <c r="G74" s="70">
        <v>30049083</v>
      </c>
      <c r="H74" s="71">
        <v>0.12</v>
      </c>
      <c r="I74" s="72">
        <v>10.5</v>
      </c>
      <c r="J74" s="73">
        <f t="shared" si="13"/>
        <v>1.87</v>
      </c>
      <c r="K74" s="73">
        <f t="shared" si="14"/>
        <v>8.629999999999999</v>
      </c>
      <c r="L74" s="75">
        <f t="shared" si="15"/>
        <v>7.4999999999999991</v>
      </c>
      <c r="M74" s="73">
        <f t="shared" si="16"/>
        <v>0.75</v>
      </c>
      <c r="N74" s="73">
        <f t="shared" si="17"/>
        <v>6.7499999999999991</v>
      </c>
      <c r="O74" s="74">
        <f t="shared" si="22"/>
        <v>1.1299999999999999</v>
      </c>
      <c r="P74" s="42"/>
    </row>
    <row r="75" spans="1:16" s="3" customFormat="1" x14ac:dyDescent="0.25">
      <c r="A75" s="5" t="s">
        <v>14</v>
      </c>
      <c r="B75" s="5">
        <v>2040005776</v>
      </c>
      <c r="C75" s="9" t="s">
        <v>719</v>
      </c>
      <c r="D75" s="5">
        <v>10</v>
      </c>
      <c r="E75" s="5" t="s">
        <v>9</v>
      </c>
      <c r="F75" s="5" t="s">
        <v>23</v>
      </c>
      <c r="G75" s="70">
        <v>30043190</v>
      </c>
      <c r="H75" s="71">
        <v>0.12</v>
      </c>
      <c r="I75" s="72">
        <v>27.4</v>
      </c>
      <c r="J75" s="73">
        <f t="shared" si="13"/>
        <v>4.8899999999999997</v>
      </c>
      <c r="K75" s="74">
        <f t="shared" si="14"/>
        <v>22.509999999999998</v>
      </c>
      <c r="L75" s="75">
        <f t="shared" si="15"/>
        <v>19.569999999999997</v>
      </c>
      <c r="M75" s="73">
        <f t="shared" si="16"/>
        <v>1.96</v>
      </c>
      <c r="N75" s="74">
        <f t="shared" si="17"/>
        <v>17.609999999999996</v>
      </c>
      <c r="O75" s="74">
        <f t="shared" si="22"/>
        <v>2.94</v>
      </c>
      <c r="P75" s="42"/>
    </row>
    <row r="76" spans="1:16" s="3" customFormat="1" x14ac:dyDescent="0.25">
      <c r="A76" s="5" t="s">
        <v>7</v>
      </c>
      <c r="B76" s="6">
        <v>2040003262</v>
      </c>
      <c r="C76" s="7" t="s">
        <v>571</v>
      </c>
      <c r="D76" s="6">
        <v>10</v>
      </c>
      <c r="E76" s="6" t="s">
        <v>9</v>
      </c>
      <c r="F76" s="5" t="s">
        <v>10</v>
      </c>
      <c r="G76" s="70">
        <v>30049067</v>
      </c>
      <c r="H76" s="71">
        <v>0.12</v>
      </c>
      <c r="I76" s="72">
        <v>27.4</v>
      </c>
      <c r="J76" s="73">
        <f t="shared" si="13"/>
        <v>4.8899999999999997</v>
      </c>
      <c r="K76" s="73">
        <f t="shared" si="14"/>
        <v>22.509999999999998</v>
      </c>
      <c r="L76" s="75">
        <f t="shared" si="15"/>
        <v>19.569999999999997</v>
      </c>
      <c r="M76" s="73">
        <f t="shared" si="16"/>
        <v>1.96</v>
      </c>
      <c r="N76" s="73">
        <f t="shared" si="17"/>
        <v>17.609999999999996</v>
      </c>
      <c r="O76" s="74">
        <f t="shared" si="22"/>
        <v>2.94</v>
      </c>
      <c r="P76" s="42"/>
    </row>
    <row r="77" spans="1:16" s="3" customFormat="1" x14ac:dyDescent="0.25">
      <c r="A77" s="5" t="s">
        <v>14</v>
      </c>
      <c r="B77" s="5">
        <v>2040005258</v>
      </c>
      <c r="C77" s="11" t="s">
        <v>696</v>
      </c>
      <c r="D77" s="5">
        <v>1</v>
      </c>
      <c r="E77" s="5" t="s">
        <v>116</v>
      </c>
      <c r="F77" s="5" t="s">
        <v>317</v>
      </c>
      <c r="G77" s="70">
        <v>30049049</v>
      </c>
      <c r="H77" s="71">
        <v>0.12</v>
      </c>
      <c r="I77" s="72">
        <v>9139.2900000000009</v>
      </c>
      <c r="J77" s="73">
        <f t="shared" si="13"/>
        <v>1632.02</v>
      </c>
      <c r="K77" s="74">
        <f t="shared" si="14"/>
        <v>7507.27</v>
      </c>
      <c r="L77" s="75">
        <f t="shared" si="15"/>
        <v>6528.06</v>
      </c>
      <c r="M77" s="73">
        <f t="shared" si="16"/>
        <v>652.80999999999995</v>
      </c>
      <c r="N77" s="74">
        <f t="shared" si="17"/>
        <v>5875.2500000000009</v>
      </c>
      <c r="O77" s="74">
        <f t="shared" si="22"/>
        <v>979.21</v>
      </c>
      <c r="P77" s="42"/>
    </row>
    <row r="78" spans="1:16" s="3" customFormat="1" x14ac:dyDescent="0.25">
      <c r="A78" s="5" t="s">
        <v>7</v>
      </c>
      <c r="B78" s="5">
        <v>2030000131</v>
      </c>
      <c r="C78" s="11" t="s">
        <v>67</v>
      </c>
      <c r="D78" s="5">
        <v>10</v>
      </c>
      <c r="E78" s="5" t="s">
        <v>9</v>
      </c>
      <c r="F78" s="5" t="s">
        <v>32</v>
      </c>
      <c r="G78" s="70">
        <v>30049031</v>
      </c>
      <c r="H78" s="71">
        <v>0.12</v>
      </c>
      <c r="I78" s="72">
        <v>10.5</v>
      </c>
      <c r="J78" s="73">
        <f t="shared" si="13"/>
        <v>1.87</v>
      </c>
      <c r="K78" s="74">
        <f t="shared" si="14"/>
        <v>8.629999999999999</v>
      </c>
      <c r="L78" s="75">
        <f t="shared" si="15"/>
        <v>7.4999999999999991</v>
      </c>
      <c r="M78" s="73">
        <f t="shared" si="16"/>
        <v>0.75</v>
      </c>
      <c r="N78" s="74">
        <f t="shared" si="17"/>
        <v>6.7499999999999991</v>
      </c>
      <c r="O78" s="74">
        <f t="shared" si="22"/>
        <v>1.1299999999999999</v>
      </c>
      <c r="P78" s="42"/>
    </row>
    <row r="79" spans="1:16" s="3" customFormat="1" x14ac:dyDescent="0.25">
      <c r="A79" s="5" t="s">
        <v>7</v>
      </c>
      <c r="B79" s="6">
        <v>2040003575</v>
      </c>
      <c r="C79" s="7" t="s">
        <v>590</v>
      </c>
      <c r="D79" s="6">
        <v>2</v>
      </c>
      <c r="E79" s="6" t="s">
        <v>12</v>
      </c>
      <c r="F79" s="5" t="s">
        <v>10</v>
      </c>
      <c r="G79" s="70">
        <v>30049099</v>
      </c>
      <c r="H79" s="71">
        <v>0.05</v>
      </c>
      <c r="I79" s="72">
        <v>35.5</v>
      </c>
      <c r="J79" s="73">
        <f t="shared" si="13"/>
        <v>6.76</v>
      </c>
      <c r="K79" s="73">
        <f t="shared" si="14"/>
        <v>28.740000000000002</v>
      </c>
      <c r="L79" s="75">
        <f t="shared" si="15"/>
        <v>27.05</v>
      </c>
      <c r="M79" s="73">
        <f t="shared" si="16"/>
        <v>2.71</v>
      </c>
      <c r="N79" s="73">
        <f t="shared" si="17"/>
        <v>24.34</v>
      </c>
      <c r="O79" s="74">
        <f>ROUND(I79*5%/105%,2)</f>
        <v>1.69</v>
      </c>
      <c r="P79" s="42"/>
    </row>
    <row r="80" spans="1:16" s="3" customFormat="1" x14ac:dyDescent="0.25">
      <c r="A80" s="5" t="s">
        <v>7</v>
      </c>
      <c r="B80" s="6">
        <v>2040003773</v>
      </c>
      <c r="C80" s="7" t="s">
        <v>616</v>
      </c>
      <c r="D80" s="6">
        <v>10</v>
      </c>
      <c r="E80" s="6" t="s">
        <v>9</v>
      </c>
      <c r="F80" s="5" t="s">
        <v>10</v>
      </c>
      <c r="G80" s="70">
        <v>30049035</v>
      </c>
      <c r="H80" s="71">
        <v>0.12</v>
      </c>
      <c r="I80" s="72">
        <v>45.67</v>
      </c>
      <c r="J80" s="73">
        <f t="shared" ref="J80:J143" si="23">ROUND((I80-O80)*20%,2)</f>
        <v>8.16</v>
      </c>
      <c r="K80" s="73">
        <f t="shared" ref="K80:K143" si="24">+I80-J80</f>
        <v>37.510000000000005</v>
      </c>
      <c r="L80" s="75">
        <f t="shared" ref="L80:L143" si="25">K80-O80</f>
        <v>32.620000000000005</v>
      </c>
      <c r="M80" s="73">
        <f t="shared" ref="M80:M143" si="26">ROUND((K80-O80)*10%,2)</f>
        <v>3.26</v>
      </c>
      <c r="N80" s="73">
        <f t="shared" ref="N80:N143" si="27">+K80-M80-O80</f>
        <v>29.360000000000007</v>
      </c>
      <c r="O80" s="74">
        <f>ROUND(I80*12%/112%,2)</f>
        <v>4.8899999999999997</v>
      </c>
      <c r="P80" s="42"/>
    </row>
    <row r="81" spans="1:16" s="3" customFormat="1" x14ac:dyDescent="0.25">
      <c r="A81" s="5" t="s">
        <v>7</v>
      </c>
      <c r="B81" s="5">
        <v>2040001039</v>
      </c>
      <c r="C81" s="11" t="s">
        <v>442</v>
      </c>
      <c r="D81" s="5">
        <v>6</v>
      </c>
      <c r="E81" s="5" t="s">
        <v>9</v>
      </c>
      <c r="F81" s="5" t="s">
        <v>40</v>
      </c>
      <c r="G81" s="70">
        <v>30042019</v>
      </c>
      <c r="H81" s="71">
        <v>0.12</v>
      </c>
      <c r="I81" s="72">
        <v>72.569999999999993</v>
      </c>
      <c r="J81" s="73">
        <f t="shared" si="23"/>
        <v>12.96</v>
      </c>
      <c r="K81" s="74">
        <f t="shared" si="24"/>
        <v>59.609999999999992</v>
      </c>
      <c r="L81" s="75">
        <f t="shared" si="25"/>
        <v>51.829999999999991</v>
      </c>
      <c r="M81" s="73">
        <f t="shared" si="26"/>
        <v>5.18</v>
      </c>
      <c r="N81" s="74">
        <f t="shared" si="27"/>
        <v>46.649999999999991</v>
      </c>
      <c r="O81" s="74">
        <f>ROUND(I81*12%/112%,2)</f>
        <v>7.78</v>
      </c>
      <c r="P81" s="42"/>
    </row>
    <row r="82" spans="1:16" s="3" customFormat="1" x14ac:dyDescent="0.25">
      <c r="A82" s="5" t="s">
        <v>7</v>
      </c>
      <c r="B82" s="6">
        <v>2040000787</v>
      </c>
      <c r="C82" s="7" t="s">
        <v>382</v>
      </c>
      <c r="D82" s="6">
        <v>10</v>
      </c>
      <c r="E82" s="6" t="s">
        <v>31</v>
      </c>
      <c r="F82" s="5" t="s">
        <v>10</v>
      </c>
      <c r="G82" s="70">
        <v>30042050</v>
      </c>
      <c r="H82" s="71">
        <v>0.12</v>
      </c>
      <c r="I82" s="72">
        <v>81.87</v>
      </c>
      <c r="J82" s="73">
        <f t="shared" si="23"/>
        <v>14.62</v>
      </c>
      <c r="K82" s="73">
        <f t="shared" si="24"/>
        <v>67.25</v>
      </c>
      <c r="L82" s="75">
        <f t="shared" si="25"/>
        <v>58.480000000000004</v>
      </c>
      <c r="M82" s="73">
        <f t="shared" si="26"/>
        <v>5.85</v>
      </c>
      <c r="N82" s="73">
        <f t="shared" si="27"/>
        <v>52.629999999999995</v>
      </c>
      <c r="O82" s="74">
        <f>ROUND(I82*12%/112%,2)</f>
        <v>8.77</v>
      </c>
      <c r="P82" s="47"/>
    </row>
    <row r="83" spans="1:16" s="3" customFormat="1" x14ac:dyDescent="0.25">
      <c r="A83" s="5" t="s">
        <v>7</v>
      </c>
      <c r="B83" s="6">
        <v>2040003583</v>
      </c>
      <c r="C83" s="14" t="s">
        <v>596</v>
      </c>
      <c r="D83" s="6">
        <v>10</v>
      </c>
      <c r="E83" s="6" t="s">
        <v>9</v>
      </c>
      <c r="F83" s="5" t="s">
        <v>10</v>
      </c>
      <c r="G83" s="70">
        <v>30042039</v>
      </c>
      <c r="H83" s="71">
        <v>0.12</v>
      </c>
      <c r="I83" s="72">
        <v>61.57</v>
      </c>
      <c r="J83" s="73">
        <f t="shared" si="23"/>
        <v>10.99</v>
      </c>
      <c r="K83" s="73">
        <f t="shared" si="24"/>
        <v>50.58</v>
      </c>
      <c r="L83" s="75">
        <f t="shared" si="25"/>
        <v>43.98</v>
      </c>
      <c r="M83" s="73">
        <f t="shared" si="26"/>
        <v>4.4000000000000004</v>
      </c>
      <c r="N83" s="73">
        <f t="shared" si="27"/>
        <v>39.58</v>
      </c>
      <c r="O83" s="74">
        <f>ROUND(I83*12%/112%,2)</f>
        <v>6.6</v>
      </c>
      <c r="P83" s="42"/>
    </row>
    <row r="84" spans="1:16" s="3" customFormat="1" x14ac:dyDescent="0.25">
      <c r="A84" s="5" t="s">
        <v>7</v>
      </c>
      <c r="B84" s="6">
        <v>2040006544</v>
      </c>
      <c r="C84" s="14" t="s">
        <v>778</v>
      </c>
      <c r="D84" s="5">
        <v>6</v>
      </c>
      <c r="E84" s="5" t="s">
        <v>9</v>
      </c>
      <c r="F84" s="5" t="s">
        <v>10</v>
      </c>
      <c r="G84" s="70">
        <v>30049059</v>
      </c>
      <c r="H84" s="71">
        <v>0.12</v>
      </c>
      <c r="I84" s="72">
        <v>135.44999999999999</v>
      </c>
      <c r="J84" s="73">
        <f t="shared" si="23"/>
        <v>24.19</v>
      </c>
      <c r="K84" s="73">
        <f t="shared" si="24"/>
        <v>111.25999999999999</v>
      </c>
      <c r="L84" s="75">
        <f t="shared" si="25"/>
        <v>96.749999999999986</v>
      </c>
      <c r="M84" s="73">
        <f t="shared" si="26"/>
        <v>9.68</v>
      </c>
      <c r="N84" s="73">
        <f t="shared" si="27"/>
        <v>87.069999999999979</v>
      </c>
      <c r="O84" s="74">
        <f>ROUND(I84*12%/112%,2)</f>
        <v>14.51</v>
      </c>
      <c r="P84" s="42"/>
    </row>
    <row r="85" spans="1:16" s="3" customFormat="1" x14ac:dyDescent="0.25">
      <c r="A85" s="5" t="s">
        <v>14</v>
      </c>
      <c r="B85" s="5">
        <v>2040005739</v>
      </c>
      <c r="C85" s="11" t="s">
        <v>946</v>
      </c>
      <c r="D85" s="5">
        <v>40</v>
      </c>
      <c r="E85" s="5" t="s">
        <v>12</v>
      </c>
      <c r="F85" s="5" t="s">
        <v>911</v>
      </c>
      <c r="G85" s="70">
        <v>33049990</v>
      </c>
      <c r="H85" s="71">
        <v>0.28000000000000003</v>
      </c>
      <c r="I85" s="72">
        <v>1200</v>
      </c>
      <c r="J85" s="73">
        <f t="shared" si="23"/>
        <v>187.5</v>
      </c>
      <c r="K85" s="74">
        <f t="shared" si="24"/>
        <v>1012.5</v>
      </c>
      <c r="L85" s="75">
        <f t="shared" si="25"/>
        <v>750</v>
      </c>
      <c r="M85" s="73">
        <f t="shared" si="26"/>
        <v>75</v>
      </c>
      <c r="N85" s="74">
        <f t="shared" si="27"/>
        <v>675</v>
      </c>
      <c r="O85" s="74">
        <f>ROUND(I85*28%/128%,2)</f>
        <v>262.5</v>
      </c>
      <c r="P85" s="42"/>
    </row>
    <row r="86" spans="1:16" s="3" customFormat="1" x14ac:dyDescent="0.25">
      <c r="A86" s="5" t="s">
        <v>14</v>
      </c>
      <c r="B86" s="5">
        <v>2040005853</v>
      </c>
      <c r="C86" s="11" t="s">
        <v>725</v>
      </c>
      <c r="D86" s="5">
        <v>10</v>
      </c>
      <c r="E86" s="5" t="s">
        <v>9</v>
      </c>
      <c r="F86" s="5" t="s">
        <v>42</v>
      </c>
      <c r="G86" s="70">
        <v>30049099</v>
      </c>
      <c r="H86" s="71">
        <v>0.12</v>
      </c>
      <c r="I86" s="72">
        <v>85</v>
      </c>
      <c r="J86" s="73">
        <f t="shared" si="23"/>
        <v>15.18</v>
      </c>
      <c r="K86" s="74">
        <f t="shared" si="24"/>
        <v>69.819999999999993</v>
      </c>
      <c r="L86" s="75">
        <f t="shared" si="25"/>
        <v>60.709999999999994</v>
      </c>
      <c r="M86" s="73">
        <f t="shared" si="26"/>
        <v>6.07</v>
      </c>
      <c r="N86" s="74">
        <f t="shared" si="27"/>
        <v>54.639999999999993</v>
      </c>
      <c r="O86" s="74">
        <f t="shared" ref="O86:O102" si="28">ROUND(I86*12%/112%,2)</f>
        <v>9.11</v>
      </c>
      <c r="P86" s="42"/>
    </row>
    <row r="87" spans="1:16" s="3" customFormat="1" x14ac:dyDescent="0.25">
      <c r="A87" s="5" t="s">
        <v>14</v>
      </c>
      <c r="B87" s="5">
        <v>2030000029</v>
      </c>
      <c r="C87" s="11" t="s">
        <v>27</v>
      </c>
      <c r="D87" s="5">
        <v>30</v>
      </c>
      <c r="E87" s="12" t="s">
        <v>9</v>
      </c>
      <c r="F87" s="10" t="s">
        <v>25</v>
      </c>
      <c r="G87" s="70">
        <v>30049071</v>
      </c>
      <c r="H87" s="71">
        <v>0.12</v>
      </c>
      <c r="I87" s="72">
        <v>84</v>
      </c>
      <c r="J87" s="73">
        <f t="shared" si="23"/>
        <v>15</v>
      </c>
      <c r="K87" s="74">
        <f t="shared" si="24"/>
        <v>69</v>
      </c>
      <c r="L87" s="75">
        <f t="shared" si="25"/>
        <v>60</v>
      </c>
      <c r="M87" s="73">
        <f t="shared" si="26"/>
        <v>6</v>
      </c>
      <c r="N87" s="74">
        <f t="shared" si="27"/>
        <v>54</v>
      </c>
      <c r="O87" s="74">
        <f t="shared" si="28"/>
        <v>9</v>
      </c>
      <c r="P87" s="42"/>
    </row>
    <row r="88" spans="1:16" s="3" customFormat="1" x14ac:dyDescent="0.25">
      <c r="A88" s="5" t="s">
        <v>14</v>
      </c>
      <c r="B88" s="5">
        <v>2040003366</v>
      </c>
      <c r="C88" s="11" t="s">
        <v>572</v>
      </c>
      <c r="D88" s="5">
        <v>10</v>
      </c>
      <c r="E88" s="5" t="s">
        <v>9</v>
      </c>
      <c r="F88" s="5" t="s">
        <v>16</v>
      </c>
      <c r="G88" s="70" t="s">
        <v>364</v>
      </c>
      <c r="H88" s="71">
        <v>0.12</v>
      </c>
      <c r="I88" s="72">
        <v>27.6</v>
      </c>
      <c r="J88" s="73">
        <f t="shared" si="23"/>
        <v>4.93</v>
      </c>
      <c r="K88" s="74">
        <f t="shared" si="24"/>
        <v>22.67</v>
      </c>
      <c r="L88" s="75">
        <f t="shared" si="25"/>
        <v>19.71</v>
      </c>
      <c r="M88" s="73">
        <f t="shared" si="26"/>
        <v>1.97</v>
      </c>
      <c r="N88" s="74">
        <f t="shared" si="27"/>
        <v>17.740000000000002</v>
      </c>
      <c r="O88" s="74">
        <f t="shared" si="28"/>
        <v>2.96</v>
      </c>
      <c r="P88" s="42"/>
    </row>
    <row r="89" spans="1:16" s="3" customFormat="1" x14ac:dyDescent="0.25">
      <c r="A89" s="5" t="s">
        <v>14</v>
      </c>
      <c r="B89" s="5">
        <v>2040001234</v>
      </c>
      <c r="C89" s="22" t="s">
        <v>484</v>
      </c>
      <c r="D89" s="5">
        <v>10</v>
      </c>
      <c r="E89" s="24" t="s">
        <v>9</v>
      </c>
      <c r="F89" s="5" t="s">
        <v>171</v>
      </c>
      <c r="G89" s="70">
        <v>30049099</v>
      </c>
      <c r="H89" s="71">
        <v>0.12</v>
      </c>
      <c r="I89" s="72">
        <v>34</v>
      </c>
      <c r="J89" s="73">
        <f t="shared" si="23"/>
        <v>6.07</v>
      </c>
      <c r="K89" s="74">
        <f t="shared" si="24"/>
        <v>27.93</v>
      </c>
      <c r="L89" s="75">
        <f t="shared" si="25"/>
        <v>24.29</v>
      </c>
      <c r="M89" s="73">
        <f t="shared" si="26"/>
        <v>2.4300000000000002</v>
      </c>
      <c r="N89" s="74">
        <f t="shared" si="27"/>
        <v>21.86</v>
      </c>
      <c r="O89" s="74">
        <f t="shared" si="28"/>
        <v>3.64</v>
      </c>
      <c r="P89" s="42"/>
    </row>
    <row r="90" spans="1:16" s="3" customFormat="1" x14ac:dyDescent="0.25">
      <c r="A90" s="5" t="s">
        <v>14</v>
      </c>
      <c r="B90" s="5">
        <v>2040001015</v>
      </c>
      <c r="C90" s="28" t="s">
        <v>432</v>
      </c>
      <c r="D90" s="29">
        <v>1</v>
      </c>
      <c r="E90" s="5" t="s">
        <v>182</v>
      </c>
      <c r="F90" s="5" t="s">
        <v>180</v>
      </c>
      <c r="G90" s="70">
        <v>30042019</v>
      </c>
      <c r="H90" s="71">
        <v>0.12</v>
      </c>
      <c r="I90" s="72">
        <v>145</v>
      </c>
      <c r="J90" s="73">
        <f t="shared" si="23"/>
        <v>25.89</v>
      </c>
      <c r="K90" s="74">
        <f t="shared" si="24"/>
        <v>119.11</v>
      </c>
      <c r="L90" s="75">
        <f t="shared" si="25"/>
        <v>103.57</v>
      </c>
      <c r="M90" s="73">
        <f t="shared" si="26"/>
        <v>10.36</v>
      </c>
      <c r="N90" s="74">
        <f t="shared" si="27"/>
        <v>93.210000000000008</v>
      </c>
      <c r="O90" s="74">
        <f t="shared" si="28"/>
        <v>15.54</v>
      </c>
      <c r="P90" s="42"/>
    </row>
    <row r="91" spans="1:16" s="3" customFormat="1" x14ac:dyDescent="0.25">
      <c r="A91" s="5" t="s">
        <v>14</v>
      </c>
      <c r="B91" s="5">
        <v>2030000297</v>
      </c>
      <c r="C91" s="11" t="s">
        <v>126</v>
      </c>
      <c r="D91" s="5">
        <v>10</v>
      </c>
      <c r="E91" s="5" t="s">
        <v>9</v>
      </c>
      <c r="F91" s="5" t="s">
        <v>25</v>
      </c>
      <c r="G91" s="70">
        <v>30042019</v>
      </c>
      <c r="H91" s="71">
        <v>0.12</v>
      </c>
      <c r="I91" s="72">
        <v>47.15</v>
      </c>
      <c r="J91" s="73">
        <f t="shared" si="23"/>
        <v>8.42</v>
      </c>
      <c r="K91" s="74">
        <f t="shared" si="24"/>
        <v>38.729999999999997</v>
      </c>
      <c r="L91" s="75">
        <f t="shared" si="25"/>
        <v>33.68</v>
      </c>
      <c r="M91" s="73">
        <f t="shared" si="26"/>
        <v>3.37</v>
      </c>
      <c r="N91" s="74">
        <f t="shared" si="27"/>
        <v>30.31</v>
      </c>
      <c r="O91" s="74">
        <f t="shared" si="28"/>
        <v>5.05</v>
      </c>
      <c r="P91" s="42"/>
    </row>
    <row r="92" spans="1:16" s="3" customFormat="1" x14ac:dyDescent="0.25">
      <c r="A92" s="5" t="s">
        <v>14</v>
      </c>
      <c r="B92" s="5">
        <v>2040006558</v>
      </c>
      <c r="C92" s="19" t="s">
        <v>881</v>
      </c>
      <c r="D92" s="5" t="s">
        <v>882</v>
      </c>
      <c r="E92" s="5" t="s">
        <v>116</v>
      </c>
      <c r="F92" s="5" t="s">
        <v>858</v>
      </c>
      <c r="G92" s="76">
        <v>30039090</v>
      </c>
      <c r="H92" s="71">
        <v>0.12</v>
      </c>
      <c r="I92" s="72">
        <v>25.83</v>
      </c>
      <c r="J92" s="73">
        <f t="shared" si="23"/>
        <v>4.6100000000000003</v>
      </c>
      <c r="K92" s="74">
        <f t="shared" si="24"/>
        <v>21.22</v>
      </c>
      <c r="L92" s="75">
        <f t="shared" si="25"/>
        <v>18.45</v>
      </c>
      <c r="M92" s="73">
        <f t="shared" si="26"/>
        <v>1.85</v>
      </c>
      <c r="N92" s="74">
        <f t="shared" si="27"/>
        <v>16.599999999999998</v>
      </c>
      <c r="O92" s="74">
        <f t="shared" si="28"/>
        <v>2.77</v>
      </c>
      <c r="P92" s="42"/>
    </row>
    <row r="93" spans="1:16" s="3" customFormat="1" x14ac:dyDescent="0.25">
      <c r="A93" s="5" t="s">
        <v>7</v>
      </c>
      <c r="B93" s="6">
        <v>2040000461</v>
      </c>
      <c r="C93" s="7" t="s">
        <v>279</v>
      </c>
      <c r="D93" s="6" t="s">
        <v>249</v>
      </c>
      <c r="E93" s="6"/>
      <c r="F93" s="5" t="s">
        <v>10</v>
      </c>
      <c r="G93" s="70">
        <v>30042019</v>
      </c>
      <c r="H93" s="71">
        <v>0.12</v>
      </c>
      <c r="I93" s="72">
        <v>19.989999999999998</v>
      </c>
      <c r="J93" s="73">
        <f t="shared" si="23"/>
        <v>3.57</v>
      </c>
      <c r="K93" s="73">
        <f t="shared" si="24"/>
        <v>16.419999999999998</v>
      </c>
      <c r="L93" s="75">
        <f t="shared" si="25"/>
        <v>14.279999999999998</v>
      </c>
      <c r="M93" s="73">
        <f t="shared" si="26"/>
        <v>1.43</v>
      </c>
      <c r="N93" s="73">
        <f t="shared" si="27"/>
        <v>12.849999999999998</v>
      </c>
      <c r="O93" s="74">
        <f t="shared" si="28"/>
        <v>2.14</v>
      </c>
      <c r="P93" s="42"/>
    </row>
    <row r="94" spans="1:16" s="3" customFormat="1" x14ac:dyDescent="0.25">
      <c r="A94" s="5" t="s">
        <v>7</v>
      </c>
      <c r="B94" s="6">
        <v>2040001064</v>
      </c>
      <c r="C94" s="14" t="s">
        <v>447</v>
      </c>
      <c r="D94" s="6">
        <v>20</v>
      </c>
      <c r="E94" s="6" t="s">
        <v>129</v>
      </c>
      <c r="F94" s="5" t="s">
        <v>10</v>
      </c>
      <c r="G94" s="70">
        <v>30049069</v>
      </c>
      <c r="H94" s="71">
        <v>0.12</v>
      </c>
      <c r="I94" s="72">
        <v>42.33</v>
      </c>
      <c r="J94" s="73">
        <f t="shared" si="23"/>
        <v>7.56</v>
      </c>
      <c r="K94" s="73">
        <f t="shared" si="24"/>
        <v>34.769999999999996</v>
      </c>
      <c r="L94" s="75">
        <f t="shared" si="25"/>
        <v>30.229999999999997</v>
      </c>
      <c r="M94" s="73">
        <f t="shared" si="26"/>
        <v>3.02</v>
      </c>
      <c r="N94" s="73">
        <f t="shared" si="27"/>
        <v>27.209999999999997</v>
      </c>
      <c r="O94" s="74">
        <f t="shared" si="28"/>
        <v>4.54</v>
      </c>
      <c r="P94" s="42"/>
    </row>
    <row r="95" spans="1:16" s="3" customFormat="1" x14ac:dyDescent="0.25">
      <c r="A95" s="5" t="s">
        <v>7</v>
      </c>
      <c r="B95" s="6">
        <v>2040000512</v>
      </c>
      <c r="C95" s="7" t="s">
        <v>302</v>
      </c>
      <c r="D95" s="6">
        <v>10</v>
      </c>
      <c r="E95" s="6" t="s">
        <v>31</v>
      </c>
      <c r="F95" s="5" t="s">
        <v>10</v>
      </c>
      <c r="G95" s="70">
        <v>30041020</v>
      </c>
      <c r="H95" s="71">
        <v>0.12</v>
      </c>
      <c r="I95" s="72">
        <v>60.46</v>
      </c>
      <c r="J95" s="73">
        <f t="shared" si="23"/>
        <v>10.8</v>
      </c>
      <c r="K95" s="73">
        <f t="shared" si="24"/>
        <v>49.66</v>
      </c>
      <c r="L95" s="75">
        <f t="shared" si="25"/>
        <v>43.179999999999993</v>
      </c>
      <c r="M95" s="73">
        <f t="shared" si="26"/>
        <v>4.32</v>
      </c>
      <c r="N95" s="73">
        <f t="shared" si="27"/>
        <v>38.86</v>
      </c>
      <c r="O95" s="74">
        <f t="shared" si="28"/>
        <v>6.48</v>
      </c>
      <c r="P95" s="42"/>
    </row>
    <row r="96" spans="1:16" s="3" customFormat="1" x14ac:dyDescent="0.25">
      <c r="A96" s="5" t="s">
        <v>7</v>
      </c>
      <c r="B96" s="6">
        <v>2040003385</v>
      </c>
      <c r="C96" s="7" t="s">
        <v>577</v>
      </c>
      <c r="D96" s="6">
        <v>10</v>
      </c>
      <c r="E96" s="6" t="s">
        <v>9</v>
      </c>
      <c r="F96" s="5" t="s">
        <v>10</v>
      </c>
      <c r="G96" s="70">
        <v>30049069</v>
      </c>
      <c r="H96" s="71">
        <v>0.12</v>
      </c>
      <c r="I96" s="72">
        <v>22.9</v>
      </c>
      <c r="J96" s="73">
        <f t="shared" si="23"/>
        <v>4.09</v>
      </c>
      <c r="K96" s="73">
        <f t="shared" si="24"/>
        <v>18.809999999999999</v>
      </c>
      <c r="L96" s="75">
        <f t="shared" si="25"/>
        <v>16.36</v>
      </c>
      <c r="M96" s="73">
        <f t="shared" si="26"/>
        <v>1.64</v>
      </c>
      <c r="N96" s="73">
        <f t="shared" si="27"/>
        <v>14.719999999999999</v>
      </c>
      <c r="O96" s="74">
        <f t="shared" si="28"/>
        <v>2.4500000000000002</v>
      </c>
      <c r="P96" s="42"/>
    </row>
    <row r="97" spans="1:16" s="3" customFormat="1" x14ac:dyDescent="0.25">
      <c r="A97" s="5" t="s">
        <v>14</v>
      </c>
      <c r="B97" s="5">
        <v>2040001239</v>
      </c>
      <c r="C97" s="22" t="s">
        <v>489</v>
      </c>
      <c r="D97" s="5">
        <v>10</v>
      </c>
      <c r="E97" s="24" t="s">
        <v>9</v>
      </c>
      <c r="F97" s="5" t="s">
        <v>171</v>
      </c>
      <c r="G97" s="70">
        <v>30049099</v>
      </c>
      <c r="H97" s="71">
        <v>0.12</v>
      </c>
      <c r="I97" s="72">
        <v>50.5</v>
      </c>
      <c r="J97" s="73">
        <f t="shared" si="23"/>
        <v>9.02</v>
      </c>
      <c r="K97" s="74">
        <f t="shared" si="24"/>
        <v>41.480000000000004</v>
      </c>
      <c r="L97" s="75">
        <f t="shared" si="25"/>
        <v>36.070000000000007</v>
      </c>
      <c r="M97" s="73">
        <f t="shared" si="26"/>
        <v>3.61</v>
      </c>
      <c r="N97" s="74">
        <f t="shared" si="27"/>
        <v>32.460000000000008</v>
      </c>
      <c r="O97" s="74">
        <f t="shared" si="28"/>
        <v>5.41</v>
      </c>
      <c r="P97" s="42"/>
    </row>
    <row r="98" spans="1:16" s="3" customFormat="1" x14ac:dyDescent="0.25">
      <c r="A98" s="5" t="s">
        <v>7</v>
      </c>
      <c r="B98" s="5">
        <v>2040001035</v>
      </c>
      <c r="C98" s="11" t="s">
        <v>437</v>
      </c>
      <c r="D98" s="5">
        <v>10</v>
      </c>
      <c r="E98" s="5" t="s">
        <v>9</v>
      </c>
      <c r="F98" s="5" t="s">
        <v>40</v>
      </c>
      <c r="G98" s="70" t="s">
        <v>438</v>
      </c>
      <c r="H98" s="71">
        <v>0.12</v>
      </c>
      <c r="I98" s="72">
        <v>40.299999999999997</v>
      </c>
      <c r="J98" s="73">
        <f t="shared" si="23"/>
        <v>7.2</v>
      </c>
      <c r="K98" s="74">
        <f t="shared" si="24"/>
        <v>33.099999999999994</v>
      </c>
      <c r="L98" s="75">
        <f t="shared" si="25"/>
        <v>28.779999999999994</v>
      </c>
      <c r="M98" s="73">
        <f t="shared" si="26"/>
        <v>2.88</v>
      </c>
      <c r="N98" s="74">
        <f t="shared" si="27"/>
        <v>25.899999999999995</v>
      </c>
      <c r="O98" s="74">
        <f t="shared" si="28"/>
        <v>4.32</v>
      </c>
      <c r="P98" s="42"/>
    </row>
    <row r="99" spans="1:16" s="3" customFormat="1" x14ac:dyDescent="0.25">
      <c r="A99" s="5" t="s">
        <v>7</v>
      </c>
      <c r="B99" s="6">
        <v>2040001469</v>
      </c>
      <c r="C99" s="7" t="s">
        <v>541</v>
      </c>
      <c r="D99" s="6">
        <v>10</v>
      </c>
      <c r="E99" s="6" t="s">
        <v>9</v>
      </c>
      <c r="F99" s="5" t="s">
        <v>10</v>
      </c>
      <c r="G99" s="70">
        <v>30042039</v>
      </c>
      <c r="H99" s="71">
        <v>0.12</v>
      </c>
      <c r="I99" s="72">
        <v>128.5</v>
      </c>
      <c r="J99" s="73">
        <f t="shared" si="23"/>
        <v>22.95</v>
      </c>
      <c r="K99" s="73">
        <f t="shared" si="24"/>
        <v>105.55</v>
      </c>
      <c r="L99" s="75">
        <f t="shared" si="25"/>
        <v>91.78</v>
      </c>
      <c r="M99" s="73">
        <f t="shared" si="26"/>
        <v>9.18</v>
      </c>
      <c r="N99" s="73">
        <f t="shared" si="27"/>
        <v>82.600000000000009</v>
      </c>
      <c r="O99" s="74">
        <f t="shared" si="28"/>
        <v>13.77</v>
      </c>
      <c r="P99" s="42"/>
    </row>
    <row r="100" spans="1:16" s="3" customFormat="1" x14ac:dyDescent="0.25">
      <c r="A100" s="5" t="s">
        <v>7</v>
      </c>
      <c r="B100" s="6">
        <v>2040004007</v>
      </c>
      <c r="C100" s="7" t="s">
        <v>642</v>
      </c>
      <c r="D100" s="6">
        <v>2</v>
      </c>
      <c r="E100" s="6" t="s">
        <v>643</v>
      </c>
      <c r="F100" s="5" t="s">
        <v>10</v>
      </c>
      <c r="G100" s="70">
        <v>30041090</v>
      </c>
      <c r="H100" s="71">
        <v>0.12</v>
      </c>
      <c r="I100" s="72">
        <v>536.36</v>
      </c>
      <c r="J100" s="73">
        <f t="shared" si="23"/>
        <v>95.78</v>
      </c>
      <c r="K100" s="73">
        <f t="shared" si="24"/>
        <v>440.58000000000004</v>
      </c>
      <c r="L100" s="75">
        <f t="shared" si="25"/>
        <v>383.11</v>
      </c>
      <c r="M100" s="73">
        <f t="shared" si="26"/>
        <v>38.31</v>
      </c>
      <c r="N100" s="73">
        <f t="shared" si="27"/>
        <v>344.80000000000007</v>
      </c>
      <c r="O100" s="74">
        <f t="shared" si="28"/>
        <v>57.47</v>
      </c>
      <c r="P100" s="42"/>
    </row>
    <row r="101" spans="1:16" s="3" customFormat="1" x14ac:dyDescent="0.25">
      <c r="A101" s="5" t="s">
        <v>7</v>
      </c>
      <c r="B101" s="6">
        <v>2040000807</v>
      </c>
      <c r="C101" s="7" t="s">
        <v>391</v>
      </c>
      <c r="D101" s="6">
        <v>2</v>
      </c>
      <c r="E101" s="6" t="s">
        <v>12</v>
      </c>
      <c r="F101" s="5" t="s">
        <v>10</v>
      </c>
      <c r="G101" s="70">
        <v>30049069</v>
      </c>
      <c r="H101" s="71">
        <v>0.12</v>
      </c>
      <c r="I101" s="72">
        <v>20.81</v>
      </c>
      <c r="J101" s="73">
        <f t="shared" si="23"/>
        <v>3.72</v>
      </c>
      <c r="K101" s="73">
        <f t="shared" si="24"/>
        <v>17.09</v>
      </c>
      <c r="L101" s="75">
        <f t="shared" si="25"/>
        <v>14.86</v>
      </c>
      <c r="M101" s="73">
        <f t="shared" si="26"/>
        <v>1.49</v>
      </c>
      <c r="N101" s="73">
        <f t="shared" si="27"/>
        <v>13.37</v>
      </c>
      <c r="O101" s="74">
        <f t="shared" si="28"/>
        <v>2.23</v>
      </c>
      <c r="P101" s="42"/>
    </row>
    <row r="102" spans="1:16" s="3" customFormat="1" x14ac:dyDescent="0.25">
      <c r="A102" s="5" t="s">
        <v>14</v>
      </c>
      <c r="B102" s="5">
        <v>2040006658</v>
      </c>
      <c r="C102" s="11" t="s">
        <v>787</v>
      </c>
      <c r="D102" s="5">
        <v>10</v>
      </c>
      <c r="E102" s="5" t="s">
        <v>31</v>
      </c>
      <c r="F102" s="5" t="s">
        <v>16</v>
      </c>
      <c r="G102" s="70">
        <v>30049094</v>
      </c>
      <c r="H102" s="71">
        <v>0.12</v>
      </c>
      <c r="I102" s="72">
        <v>39</v>
      </c>
      <c r="J102" s="73">
        <f t="shared" si="23"/>
        <v>6.96</v>
      </c>
      <c r="K102" s="74">
        <f t="shared" si="24"/>
        <v>32.04</v>
      </c>
      <c r="L102" s="75">
        <f t="shared" si="25"/>
        <v>27.86</v>
      </c>
      <c r="M102" s="73">
        <f t="shared" si="26"/>
        <v>2.79</v>
      </c>
      <c r="N102" s="74">
        <f t="shared" si="27"/>
        <v>25.07</v>
      </c>
      <c r="O102" s="74">
        <f t="shared" si="28"/>
        <v>4.18</v>
      </c>
      <c r="P102" s="42"/>
    </row>
    <row r="103" spans="1:16" s="3" customFormat="1" x14ac:dyDescent="0.25">
      <c r="A103" s="5" t="s">
        <v>14</v>
      </c>
      <c r="B103" s="5">
        <v>2040006456</v>
      </c>
      <c r="C103" s="13" t="s">
        <v>960</v>
      </c>
      <c r="D103" s="5">
        <v>100</v>
      </c>
      <c r="E103" s="5" t="s">
        <v>12</v>
      </c>
      <c r="F103" s="5" t="s">
        <v>911</v>
      </c>
      <c r="G103" s="70">
        <v>33049990</v>
      </c>
      <c r="H103" s="71">
        <v>0.28000000000000003</v>
      </c>
      <c r="I103" s="72">
        <v>699</v>
      </c>
      <c r="J103" s="73">
        <f t="shared" si="23"/>
        <v>109.22</v>
      </c>
      <c r="K103" s="74">
        <f t="shared" si="24"/>
        <v>589.78</v>
      </c>
      <c r="L103" s="75">
        <f t="shared" si="25"/>
        <v>436.87</v>
      </c>
      <c r="M103" s="73">
        <f t="shared" si="26"/>
        <v>43.69</v>
      </c>
      <c r="N103" s="74">
        <f t="shared" si="27"/>
        <v>393.17999999999995</v>
      </c>
      <c r="O103" s="74">
        <f>ROUND(I103*28%/128%,2)</f>
        <v>152.91</v>
      </c>
      <c r="P103" s="42"/>
    </row>
    <row r="104" spans="1:16" s="3" customFormat="1" x14ac:dyDescent="0.25">
      <c r="A104" s="5" t="s">
        <v>7</v>
      </c>
      <c r="B104" s="6">
        <v>2040006543</v>
      </c>
      <c r="C104" s="14" t="s">
        <v>777</v>
      </c>
      <c r="D104" s="5">
        <v>100</v>
      </c>
      <c r="E104" s="5" t="s">
        <v>12</v>
      </c>
      <c r="F104" s="5" t="s">
        <v>10</v>
      </c>
      <c r="G104" s="70">
        <v>30041090</v>
      </c>
      <c r="H104" s="71">
        <v>0.12</v>
      </c>
      <c r="I104" s="72">
        <v>69.3</v>
      </c>
      <c r="J104" s="73">
        <f t="shared" si="23"/>
        <v>12.37</v>
      </c>
      <c r="K104" s="73">
        <f t="shared" si="24"/>
        <v>56.93</v>
      </c>
      <c r="L104" s="75">
        <f t="shared" si="25"/>
        <v>49.5</v>
      </c>
      <c r="M104" s="73">
        <f t="shared" si="26"/>
        <v>4.95</v>
      </c>
      <c r="N104" s="73">
        <f t="shared" si="27"/>
        <v>44.55</v>
      </c>
      <c r="O104" s="74">
        <f>ROUND(I104*12%/112%,2)</f>
        <v>7.43</v>
      </c>
      <c r="P104" s="42"/>
    </row>
    <row r="105" spans="1:16" s="3" customFormat="1" x14ac:dyDescent="0.25">
      <c r="A105" s="5" t="s">
        <v>14</v>
      </c>
      <c r="B105" s="5">
        <v>2040001406</v>
      </c>
      <c r="C105" s="11" t="s">
        <v>914</v>
      </c>
      <c r="D105" s="5">
        <v>40</v>
      </c>
      <c r="E105" s="5" t="s">
        <v>12</v>
      </c>
      <c r="F105" s="5" t="s">
        <v>911</v>
      </c>
      <c r="G105" s="70">
        <v>33049990</v>
      </c>
      <c r="H105" s="71">
        <v>0.28000000000000003</v>
      </c>
      <c r="I105" s="72">
        <v>990</v>
      </c>
      <c r="J105" s="73">
        <f t="shared" si="23"/>
        <v>154.69</v>
      </c>
      <c r="K105" s="74">
        <f t="shared" si="24"/>
        <v>835.31</v>
      </c>
      <c r="L105" s="75">
        <f t="shared" si="25"/>
        <v>618.75</v>
      </c>
      <c r="M105" s="73">
        <f t="shared" si="26"/>
        <v>61.88</v>
      </c>
      <c r="N105" s="74">
        <f t="shared" si="27"/>
        <v>556.86999999999989</v>
      </c>
      <c r="O105" s="74">
        <f>ROUND(I105*28%/128%,2)</f>
        <v>216.56</v>
      </c>
      <c r="P105" s="42"/>
    </row>
    <row r="106" spans="1:16" s="3" customFormat="1" x14ac:dyDescent="0.25">
      <c r="A106" s="5" t="s">
        <v>7</v>
      </c>
      <c r="B106" s="6">
        <v>2040000345</v>
      </c>
      <c r="C106" s="7" t="s">
        <v>232</v>
      </c>
      <c r="D106" s="6">
        <v>50</v>
      </c>
      <c r="E106" s="6" t="s">
        <v>12</v>
      </c>
      <c r="F106" s="5" t="s">
        <v>10</v>
      </c>
      <c r="G106" s="70">
        <v>30049079</v>
      </c>
      <c r="H106" s="71">
        <v>0.12</v>
      </c>
      <c r="I106" s="72">
        <v>30.2</v>
      </c>
      <c r="J106" s="73">
        <f t="shared" si="23"/>
        <v>5.39</v>
      </c>
      <c r="K106" s="73">
        <f t="shared" si="24"/>
        <v>24.81</v>
      </c>
      <c r="L106" s="75">
        <f t="shared" si="25"/>
        <v>21.57</v>
      </c>
      <c r="M106" s="73">
        <f t="shared" si="26"/>
        <v>2.16</v>
      </c>
      <c r="N106" s="73">
        <f t="shared" si="27"/>
        <v>19.409999999999997</v>
      </c>
      <c r="O106" s="74">
        <f>ROUND(I106*12%/112%,2)</f>
        <v>3.24</v>
      </c>
      <c r="P106" s="42"/>
    </row>
    <row r="107" spans="1:16" s="3" customFormat="1" x14ac:dyDescent="0.25">
      <c r="A107" s="5" t="s">
        <v>14</v>
      </c>
      <c r="B107" s="5">
        <v>2040000326</v>
      </c>
      <c r="C107" s="11" t="s">
        <v>221</v>
      </c>
      <c r="D107" s="5" t="s">
        <v>222</v>
      </c>
      <c r="E107" s="5"/>
      <c r="F107" s="5" t="s">
        <v>16</v>
      </c>
      <c r="G107" s="70">
        <v>30019091</v>
      </c>
      <c r="H107" s="71">
        <v>0.05</v>
      </c>
      <c r="I107" s="72">
        <v>929.5</v>
      </c>
      <c r="J107" s="73">
        <f t="shared" si="23"/>
        <v>177.05</v>
      </c>
      <c r="K107" s="74">
        <f t="shared" si="24"/>
        <v>752.45</v>
      </c>
      <c r="L107" s="75">
        <f t="shared" si="25"/>
        <v>708.19</v>
      </c>
      <c r="M107" s="73">
        <f t="shared" si="26"/>
        <v>70.819999999999993</v>
      </c>
      <c r="N107" s="74">
        <f t="shared" si="27"/>
        <v>637.37000000000012</v>
      </c>
      <c r="O107" s="74">
        <f>ROUND(I107*5%/105%,2)</f>
        <v>44.26</v>
      </c>
      <c r="P107" s="42"/>
    </row>
    <row r="108" spans="1:16" s="3" customFormat="1" x14ac:dyDescent="0.25">
      <c r="A108" s="5" t="s">
        <v>14</v>
      </c>
      <c r="B108" s="5">
        <v>2030001123</v>
      </c>
      <c r="C108" s="11" t="s">
        <v>147</v>
      </c>
      <c r="D108" s="5">
        <v>30</v>
      </c>
      <c r="E108" s="5" t="s">
        <v>9</v>
      </c>
      <c r="F108" s="5" t="s">
        <v>38</v>
      </c>
      <c r="G108" s="70">
        <v>30049081</v>
      </c>
      <c r="H108" s="71">
        <v>0.12</v>
      </c>
      <c r="I108" s="72">
        <v>35.28</v>
      </c>
      <c r="J108" s="73">
        <f t="shared" si="23"/>
        <v>6.3</v>
      </c>
      <c r="K108" s="74">
        <f t="shared" si="24"/>
        <v>28.98</v>
      </c>
      <c r="L108" s="75">
        <f t="shared" si="25"/>
        <v>25.2</v>
      </c>
      <c r="M108" s="73">
        <f t="shared" si="26"/>
        <v>2.52</v>
      </c>
      <c r="N108" s="74">
        <f t="shared" si="27"/>
        <v>22.68</v>
      </c>
      <c r="O108" s="74">
        <f>ROUND(I108*12%/112%,2)</f>
        <v>3.78</v>
      </c>
      <c r="P108" s="42"/>
    </row>
    <row r="109" spans="1:16" s="3" customFormat="1" x14ac:dyDescent="0.25">
      <c r="A109" s="5" t="s">
        <v>7</v>
      </c>
      <c r="B109" s="6">
        <v>2040000507</v>
      </c>
      <c r="C109" s="7" t="s">
        <v>298</v>
      </c>
      <c r="D109" s="6">
        <v>10</v>
      </c>
      <c r="E109" s="6" t="s">
        <v>9</v>
      </c>
      <c r="F109" s="5" t="s">
        <v>10</v>
      </c>
      <c r="G109" s="70">
        <v>30042034</v>
      </c>
      <c r="H109" s="71">
        <v>0.12</v>
      </c>
      <c r="I109" s="72">
        <v>80</v>
      </c>
      <c r="J109" s="73">
        <f t="shared" si="23"/>
        <v>14.29</v>
      </c>
      <c r="K109" s="73">
        <f t="shared" si="24"/>
        <v>65.710000000000008</v>
      </c>
      <c r="L109" s="75">
        <f t="shared" si="25"/>
        <v>57.140000000000008</v>
      </c>
      <c r="M109" s="73">
        <f t="shared" si="26"/>
        <v>5.71</v>
      </c>
      <c r="N109" s="73">
        <f t="shared" si="27"/>
        <v>51.430000000000007</v>
      </c>
      <c r="O109" s="74">
        <f>ROUND(I109*12%/112%,2)</f>
        <v>8.57</v>
      </c>
      <c r="P109" s="42"/>
    </row>
    <row r="110" spans="1:16" s="3" customFormat="1" x14ac:dyDescent="0.25">
      <c r="A110" s="5" t="s">
        <v>7</v>
      </c>
      <c r="B110" s="6">
        <v>2040006487</v>
      </c>
      <c r="C110" s="14" t="s">
        <v>771</v>
      </c>
      <c r="D110" s="6">
        <v>1</v>
      </c>
      <c r="E110" s="6" t="s">
        <v>9</v>
      </c>
      <c r="F110" s="5" t="s">
        <v>10</v>
      </c>
      <c r="G110" s="70">
        <v>30049099</v>
      </c>
      <c r="H110" s="71">
        <v>0.12</v>
      </c>
      <c r="I110" s="72">
        <v>11.75</v>
      </c>
      <c r="J110" s="73">
        <f t="shared" si="23"/>
        <v>2.1</v>
      </c>
      <c r="K110" s="73">
        <f t="shared" si="24"/>
        <v>9.65</v>
      </c>
      <c r="L110" s="75">
        <f t="shared" si="25"/>
        <v>8.39</v>
      </c>
      <c r="M110" s="73">
        <f t="shared" si="26"/>
        <v>0.84</v>
      </c>
      <c r="N110" s="73">
        <f t="shared" si="27"/>
        <v>7.5500000000000007</v>
      </c>
      <c r="O110" s="74">
        <f>ROUND(I110*12%/112%,2)</f>
        <v>1.26</v>
      </c>
      <c r="P110" s="47"/>
    </row>
    <row r="111" spans="1:16" s="3" customFormat="1" x14ac:dyDescent="0.25">
      <c r="A111" s="5" t="s">
        <v>7</v>
      </c>
      <c r="B111" s="6">
        <v>2040006542</v>
      </c>
      <c r="C111" s="14" t="s">
        <v>776</v>
      </c>
      <c r="D111" s="5">
        <v>500</v>
      </c>
      <c r="E111" s="5" t="s">
        <v>12</v>
      </c>
      <c r="F111" s="5" t="s">
        <v>10</v>
      </c>
      <c r="G111" s="70">
        <v>30041090</v>
      </c>
      <c r="H111" s="71">
        <v>0.12</v>
      </c>
      <c r="I111" s="72">
        <v>346.5</v>
      </c>
      <c r="J111" s="73">
        <f t="shared" si="23"/>
        <v>61.87</v>
      </c>
      <c r="K111" s="73">
        <f t="shared" si="24"/>
        <v>284.63</v>
      </c>
      <c r="L111" s="75">
        <f t="shared" si="25"/>
        <v>247.5</v>
      </c>
      <c r="M111" s="73">
        <f t="shared" si="26"/>
        <v>24.75</v>
      </c>
      <c r="N111" s="73">
        <f t="shared" si="27"/>
        <v>222.75</v>
      </c>
      <c r="O111" s="74">
        <f>ROUND(I111*12%/112%,2)</f>
        <v>37.130000000000003</v>
      </c>
      <c r="P111" s="42"/>
    </row>
    <row r="112" spans="1:16" s="3" customFormat="1" x14ac:dyDescent="0.25">
      <c r="A112" s="5" t="s">
        <v>7</v>
      </c>
      <c r="B112" s="6">
        <v>2040000875</v>
      </c>
      <c r="C112" s="7" t="s">
        <v>410</v>
      </c>
      <c r="D112" s="6">
        <v>100</v>
      </c>
      <c r="E112" s="6" t="s">
        <v>12</v>
      </c>
      <c r="F112" s="5" t="s">
        <v>10</v>
      </c>
      <c r="G112" s="70">
        <v>30049011</v>
      </c>
      <c r="H112" s="71">
        <v>0.12</v>
      </c>
      <c r="I112" s="72">
        <v>50</v>
      </c>
      <c r="J112" s="73">
        <f t="shared" si="23"/>
        <v>8.93</v>
      </c>
      <c r="K112" s="73">
        <f t="shared" si="24"/>
        <v>41.07</v>
      </c>
      <c r="L112" s="75">
        <f t="shared" si="25"/>
        <v>35.71</v>
      </c>
      <c r="M112" s="73">
        <f t="shared" si="26"/>
        <v>3.57</v>
      </c>
      <c r="N112" s="73">
        <f t="shared" si="27"/>
        <v>32.14</v>
      </c>
      <c r="O112" s="74">
        <f>ROUND(I112*12%/112%,2)</f>
        <v>5.36</v>
      </c>
      <c r="P112" s="42"/>
    </row>
    <row r="113" spans="1:16" s="3" customFormat="1" x14ac:dyDescent="0.25">
      <c r="A113" s="5" t="s">
        <v>14</v>
      </c>
      <c r="B113" s="5">
        <v>2030001519</v>
      </c>
      <c r="C113" s="11" t="s">
        <v>899</v>
      </c>
      <c r="D113" s="5">
        <v>40</v>
      </c>
      <c r="E113" s="5" t="s">
        <v>12</v>
      </c>
      <c r="F113" s="5" t="s">
        <v>885</v>
      </c>
      <c r="G113" s="70">
        <v>33049930</v>
      </c>
      <c r="H113" s="71">
        <v>0.28000000000000003</v>
      </c>
      <c r="I113" s="72">
        <v>750</v>
      </c>
      <c r="J113" s="73">
        <f t="shared" si="23"/>
        <v>117.19</v>
      </c>
      <c r="K113" s="74">
        <f t="shared" si="24"/>
        <v>632.80999999999995</v>
      </c>
      <c r="L113" s="75">
        <f t="shared" si="25"/>
        <v>468.74999999999994</v>
      </c>
      <c r="M113" s="73">
        <f t="shared" si="26"/>
        <v>46.88</v>
      </c>
      <c r="N113" s="74">
        <f t="shared" si="27"/>
        <v>421.86999999999995</v>
      </c>
      <c r="O113" s="74">
        <f>ROUND(I113*28%/128%,2)</f>
        <v>164.06</v>
      </c>
      <c r="P113" s="42"/>
    </row>
    <row r="114" spans="1:16" s="3" customFormat="1" x14ac:dyDescent="0.25">
      <c r="A114" s="5" t="s">
        <v>7</v>
      </c>
      <c r="B114" s="6">
        <v>2040000834</v>
      </c>
      <c r="C114" s="26" t="s">
        <v>396</v>
      </c>
      <c r="D114" s="6">
        <v>100</v>
      </c>
      <c r="E114" s="6" t="s">
        <v>12</v>
      </c>
      <c r="F114" s="5" t="s">
        <v>10</v>
      </c>
      <c r="G114" s="70">
        <v>30049099</v>
      </c>
      <c r="H114" s="71">
        <v>0.12</v>
      </c>
      <c r="I114" s="72">
        <v>28.35</v>
      </c>
      <c r="J114" s="73">
        <f t="shared" si="23"/>
        <v>5.0599999999999996</v>
      </c>
      <c r="K114" s="73">
        <f t="shared" si="24"/>
        <v>23.290000000000003</v>
      </c>
      <c r="L114" s="75">
        <f t="shared" si="25"/>
        <v>20.250000000000004</v>
      </c>
      <c r="M114" s="73">
        <f t="shared" si="26"/>
        <v>2.0299999999999998</v>
      </c>
      <c r="N114" s="73">
        <f t="shared" si="27"/>
        <v>18.220000000000002</v>
      </c>
      <c r="O114" s="74">
        <f t="shared" ref="O114:O128" si="29">ROUND(I114*12%/112%,2)</f>
        <v>3.04</v>
      </c>
      <c r="P114" s="42"/>
    </row>
    <row r="115" spans="1:16" s="3" customFormat="1" x14ac:dyDescent="0.25">
      <c r="A115" s="5" t="s">
        <v>14</v>
      </c>
      <c r="B115" s="5">
        <v>2040000841</v>
      </c>
      <c r="C115" s="11" t="s">
        <v>399</v>
      </c>
      <c r="D115" s="5">
        <v>10</v>
      </c>
      <c r="E115" s="5" t="s">
        <v>31</v>
      </c>
      <c r="F115" s="5" t="s">
        <v>317</v>
      </c>
      <c r="G115" s="70">
        <v>30049099</v>
      </c>
      <c r="H115" s="71">
        <v>0.12</v>
      </c>
      <c r="I115" s="72">
        <v>209.91</v>
      </c>
      <c r="J115" s="73">
        <f t="shared" si="23"/>
        <v>37.479999999999997</v>
      </c>
      <c r="K115" s="74">
        <f t="shared" si="24"/>
        <v>172.43</v>
      </c>
      <c r="L115" s="75">
        <f t="shared" si="25"/>
        <v>149.94</v>
      </c>
      <c r="M115" s="73">
        <f t="shared" si="26"/>
        <v>14.99</v>
      </c>
      <c r="N115" s="74">
        <f t="shared" si="27"/>
        <v>134.94999999999999</v>
      </c>
      <c r="O115" s="74">
        <f t="shared" si="29"/>
        <v>22.49</v>
      </c>
      <c r="P115" s="47"/>
    </row>
    <row r="116" spans="1:16" s="3" customFormat="1" x14ac:dyDescent="0.25">
      <c r="A116" s="5" t="s">
        <v>7</v>
      </c>
      <c r="B116" s="6">
        <v>2040006315</v>
      </c>
      <c r="C116" s="14" t="s">
        <v>756</v>
      </c>
      <c r="D116" s="6">
        <v>10</v>
      </c>
      <c r="E116" s="6" t="s">
        <v>9</v>
      </c>
      <c r="F116" s="5" t="s">
        <v>10</v>
      </c>
      <c r="G116" s="70">
        <v>30045090</v>
      </c>
      <c r="H116" s="71">
        <v>0.12</v>
      </c>
      <c r="I116" s="72">
        <v>90</v>
      </c>
      <c r="J116" s="73">
        <f t="shared" si="23"/>
        <v>16.07</v>
      </c>
      <c r="K116" s="73">
        <f t="shared" si="24"/>
        <v>73.930000000000007</v>
      </c>
      <c r="L116" s="75">
        <f t="shared" si="25"/>
        <v>64.290000000000006</v>
      </c>
      <c r="M116" s="73">
        <f t="shared" si="26"/>
        <v>6.43</v>
      </c>
      <c r="N116" s="73">
        <f t="shared" si="27"/>
        <v>57.86</v>
      </c>
      <c r="O116" s="74">
        <f t="shared" si="29"/>
        <v>9.64</v>
      </c>
      <c r="P116" s="42"/>
    </row>
    <row r="117" spans="1:16" s="3" customFormat="1" x14ac:dyDescent="0.25">
      <c r="A117" s="5" t="s">
        <v>7</v>
      </c>
      <c r="B117" s="6">
        <v>2040000263</v>
      </c>
      <c r="C117" s="7" t="s">
        <v>192</v>
      </c>
      <c r="D117" s="6">
        <v>30</v>
      </c>
      <c r="E117" s="6" t="s">
        <v>129</v>
      </c>
      <c r="F117" s="5" t="s">
        <v>10</v>
      </c>
      <c r="G117" s="70">
        <v>30049069</v>
      </c>
      <c r="H117" s="71">
        <v>0.12</v>
      </c>
      <c r="I117" s="72">
        <v>41.7</v>
      </c>
      <c r="J117" s="73">
        <f t="shared" si="23"/>
        <v>7.45</v>
      </c>
      <c r="K117" s="73">
        <f t="shared" si="24"/>
        <v>34.25</v>
      </c>
      <c r="L117" s="75">
        <f t="shared" si="25"/>
        <v>29.78</v>
      </c>
      <c r="M117" s="73">
        <f t="shared" si="26"/>
        <v>2.98</v>
      </c>
      <c r="N117" s="73">
        <f t="shared" si="27"/>
        <v>26.8</v>
      </c>
      <c r="O117" s="74">
        <f t="shared" si="29"/>
        <v>4.47</v>
      </c>
      <c r="P117" s="42"/>
    </row>
    <row r="118" spans="1:16" s="3" customFormat="1" x14ac:dyDescent="0.25">
      <c r="A118" s="5" t="s">
        <v>7</v>
      </c>
      <c r="B118" s="6">
        <v>2040000504</v>
      </c>
      <c r="C118" s="7" t="s">
        <v>295</v>
      </c>
      <c r="D118" s="6">
        <v>10</v>
      </c>
      <c r="E118" s="6" t="s">
        <v>31</v>
      </c>
      <c r="F118" s="5" t="s">
        <v>10</v>
      </c>
      <c r="G118" s="70">
        <v>30042061</v>
      </c>
      <c r="H118" s="71">
        <v>0.12</v>
      </c>
      <c r="I118" s="72">
        <v>9.64</v>
      </c>
      <c r="J118" s="73">
        <f t="shared" si="23"/>
        <v>1.72</v>
      </c>
      <c r="K118" s="73">
        <f t="shared" si="24"/>
        <v>7.9200000000000008</v>
      </c>
      <c r="L118" s="75">
        <f t="shared" si="25"/>
        <v>6.8900000000000006</v>
      </c>
      <c r="M118" s="73">
        <f t="shared" si="26"/>
        <v>0.69</v>
      </c>
      <c r="N118" s="73">
        <f t="shared" si="27"/>
        <v>6.2</v>
      </c>
      <c r="O118" s="74">
        <f t="shared" si="29"/>
        <v>1.03</v>
      </c>
      <c r="P118" s="42"/>
    </row>
    <row r="119" spans="1:16" s="3" customFormat="1" x14ac:dyDescent="0.25">
      <c r="A119" s="5" t="s">
        <v>7</v>
      </c>
      <c r="B119" s="5">
        <v>2040000520</v>
      </c>
      <c r="C119" s="22" t="s">
        <v>307</v>
      </c>
      <c r="D119" s="5">
        <v>10</v>
      </c>
      <c r="E119" s="24" t="s">
        <v>9</v>
      </c>
      <c r="F119" s="5" t="s">
        <v>83</v>
      </c>
      <c r="G119" s="70">
        <v>30042019</v>
      </c>
      <c r="H119" s="71">
        <v>0.12</v>
      </c>
      <c r="I119" s="72">
        <v>89.04</v>
      </c>
      <c r="J119" s="73">
        <f t="shared" si="23"/>
        <v>15.9</v>
      </c>
      <c r="K119" s="74">
        <f t="shared" si="24"/>
        <v>73.14</v>
      </c>
      <c r="L119" s="75">
        <f t="shared" si="25"/>
        <v>63.6</v>
      </c>
      <c r="M119" s="73">
        <f t="shared" si="26"/>
        <v>6.36</v>
      </c>
      <c r="N119" s="74">
        <f t="shared" si="27"/>
        <v>57.24</v>
      </c>
      <c r="O119" s="74">
        <f t="shared" si="29"/>
        <v>9.5399999999999991</v>
      </c>
      <c r="P119" s="42"/>
    </row>
    <row r="120" spans="1:16" s="3" customFormat="1" x14ac:dyDescent="0.25">
      <c r="A120" s="5" t="s">
        <v>7</v>
      </c>
      <c r="B120" s="6">
        <v>2040003387</v>
      </c>
      <c r="C120" s="7" t="s">
        <v>234</v>
      </c>
      <c r="D120" s="6">
        <v>15</v>
      </c>
      <c r="E120" s="6" t="s">
        <v>9</v>
      </c>
      <c r="F120" s="5" t="s">
        <v>10</v>
      </c>
      <c r="G120" s="70">
        <v>30049069</v>
      </c>
      <c r="H120" s="71">
        <v>0.12</v>
      </c>
      <c r="I120" s="72">
        <v>15.93</v>
      </c>
      <c r="J120" s="73">
        <f t="shared" si="23"/>
        <v>2.84</v>
      </c>
      <c r="K120" s="73">
        <f t="shared" si="24"/>
        <v>13.09</v>
      </c>
      <c r="L120" s="75">
        <f t="shared" si="25"/>
        <v>11.379999999999999</v>
      </c>
      <c r="M120" s="73">
        <f t="shared" si="26"/>
        <v>1.1399999999999999</v>
      </c>
      <c r="N120" s="73">
        <f t="shared" si="27"/>
        <v>10.239999999999998</v>
      </c>
      <c r="O120" s="74">
        <f t="shared" si="29"/>
        <v>1.71</v>
      </c>
      <c r="P120" s="42"/>
    </row>
    <row r="121" spans="1:16" s="3" customFormat="1" x14ac:dyDescent="0.25">
      <c r="A121" s="5" t="s">
        <v>14</v>
      </c>
      <c r="B121" s="5">
        <v>2040006557</v>
      </c>
      <c r="C121" s="19" t="s">
        <v>880</v>
      </c>
      <c r="D121" s="5" t="s">
        <v>760</v>
      </c>
      <c r="E121" s="5" t="s">
        <v>116</v>
      </c>
      <c r="F121" s="5" t="s">
        <v>858</v>
      </c>
      <c r="G121" s="76">
        <v>30039090</v>
      </c>
      <c r="H121" s="71">
        <v>0.12</v>
      </c>
      <c r="I121" s="72">
        <v>76.44</v>
      </c>
      <c r="J121" s="73">
        <f t="shared" si="23"/>
        <v>13.65</v>
      </c>
      <c r="K121" s="74">
        <f t="shared" si="24"/>
        <v>62.79</v>
      </c>
      <c r="L121" s="75">
        <f t="shared" si="25"/>
        <v>54.6</v>
      </c>
      <c r="M121" s="73">
        <f t="shared" si="26"/>
        <v>5.46</v>
      </c>
      <c r="N121" s="74">
        <f t="shared" si="27"/>
        <v>49.14</v>
      </c>
      <c r="O121" s="74">
        <f t="shared" si="29"/>
        <v>8.19</v>
      </c>
      <c r="P121" s="42"/>
    </row>
    <row r="122" spans="1:16" s="3" customFormat="1" x14ac:dyDescent="0.25">
      <c r="A122" s="5" t="s">
        <v>14</v>
      </c>
      <c r="B122" s="5">
        <v>2040001233</v>
      </c>
      <c r="C122" s="22" t="s">
        <v>482</v>
      </c>
      <c r="D122" s="5" t="s">
        <v>483</v>
      </c>
      <c r="E122" s="5"/>
      <c r="F122" s="5" t="s">
        <v>16</v>
      </c>
      <c r="G122" s="70">
        <v>30049099</v>
      </c>
      <c r="H122" s="71">
        <v>0.12</v>
      </c>
      <c r="I122" s="72">
        <v>10455.5</v>
      </c>
      <c r="J122" s="73">
        <f t="shared" si="23"/>
        <v>1867.05</v>
      </c>
      <c r="K122" s="74">
        <f t="shared" si="24"/>
        <v>8588.4500000000007</v>
      </c>
      <c r="L122" s="75">
        <f t="shared" si="25"/>
        <v>7468.2200000000012</v>
      </c>
      <c r="M122" s="73">
        <f t="shared" si="26"/>
        <v>746.82</v>
      </c>
      <c r="N122" s="74">
        <f t="shared" si="27"/>
        <v>6721.4000000000015</v>
      </c>
      <c r="O122" s="74">
        <f t="shared" si="29"/>
        <v>1120.23</v>
      </c>
      <c r="P122" s="42"/>
    </row>
    <row r="123" spans="1:16" s="3" customFormat="1" x14ac:dyDescent="0.25">
      <c r="A123" s="5" t="s">
        <v>7</v>
      </c>
      <c r="B123" s="6">
        <v>2040001333</v>
      </c>
      <c r="C123" s="7" t="s">
        <v>498</v>
      </c>
      <c r="D123" s="6">
        <v>10</v>
      </c>
      <c r="E123" s="6" t="s">
        <v>31</v>
      </c>
      <c r="F123" s="5" t="s">
        <v>10</v>
      </c>
      <c r="G123" s="70">
        <v>30049069</v>
      </c>
      <c r="H123" s="71">
        <v>0.12</v>
      </c>
      <c r="I123" s="72">
        <v>39.5</v>
      </c>
      <c r="J123" s="73">
        <f t="shared" si="23"/>
        <v>7.05</v>
      </c>
      <c r="K123" s="73">
        <f t="shared" si="24"/>
        <v>32.450000000000003</v>
      </c>
      <c r="L123" s="75">
        <f t="shared" si="25"/>
        <v>28.220000000000002</v>
      </c>
      <c r="M123" s="73">
        <f t="shared" si="26"/>
        <v>2.82</v>
      </c>
      <c r="N123" s="73">
        <f t="shared" si="27"/>
        <v>25.400000000000002</v>
      </c>
      <c r="O123" s="74">
        <f t="shared" si="29"/>
        <v>4.2300000000000004</v>
      </c>
      <c r="P123" s="42"/>
    </row>
    <row r="124" spans="1:16" s="3" customFormat="1" x14ac:dyDescent="0.25">
      <c r="A124" s="5" t="s">
        <v>7</v>
      </c>
      <c r="B124" s="6">
        <v>2040000802</v>
      </c>
      <c r="C124" s="7" t="s">
        <v>389</v>
      </c>
      <c r="D124" s="6">
        <v>10</v>
      </c>
      <c r="E124" s="6" t="s">
        <v>9</v>
      </c>
      <c r="F124" s="5" t="s">
        <v>10</v>
      </c>
      <c r="G124" s="70">
        <v>30049069</v>
      </c>
      <c r="H124" s="71">
        <v>0.12</v>
      </c>
      <c r="I124" s="72">
        <v>59.3</v>
      </c>
      <c r="J124" s="73">
        <f t="shared" si="23"/>
        <v>10.59</v>
      </c>
      <c r="K124" s="73">
        <f t="shared" si="24"/>
        <v>48.709999999999994</v>
      </c>
      <c r="L124" s="75">
        <f t="shared" si="25"/>
        <v>42.359999999999992</v>
      </c>
      <c r="M124" s="73">
        <f t="shared" si="26"/>
        <v>4.24</v>
      </c>
      <c r="N124" s="73">
        <f t="shared" si="27"/>
        <v>38.11999999999999</v>
      </c>
      <c r="O124" s="74">
        <f t="shared" si="29"/>
        <v>6.35</v>
      </c>
      <c r="P124" s="42"/>
    </row>
    <row r="125" spans="1:16" s="3" customFormat="1" x14ac:dyDescent="0.25">
      <c r="A125" s="5" t="s">
        <v>7</v>
      </c>
      <c r="B125" s="6">
        <v>2040000267</v>
      </c>
      <c r="C125" s="7" t="s">
        <v>196</v>
      </c>
      <c r="D125" s="6">
        <v>30</v>
      </c>
      <c r="E125" s="6" t="s">
        <v>129</v>
      </c>
      <c r="F125" s="5" t="s">
        <v>10</v>
      </c>
      <c r="G125" s="70">
        <v>30049069</v>
      </c>
      <c r="H125" s="71">
        <v>0.12</v>
      </c>
      <c r="I125" s="72">
        <v>65.400000000000006</v>
      </c>
      <c r="J125" s="73">
        <f t="shared" si="23"/>
        <v>11.68</v>
      </c>
      <c r="K125" s="73">
        <f t="shared" si="24"/>
        <v>53.720000000000006</v>
      </c>
      <c r="L125" s="75">
        <f t="shared" si="25"/>
        <v>46.710000000000008</v>
      </c>
      <c r="M125" s="73">
        <f t="shared" si="26"/>
        <v>4.67</v>
      </c>
      <c r="N125" s="73">
        <f t="shared" si="27"/>
        <v>42.040000000000006</v>
      </c>
      <c r="O125" s="74">
        <f t="shared" si="29"/>
        <v>7.01</v>
      </c>
      <c r="P125" s="42"/>
    </row>
    <row r="126" spans="1:16" s="3" customFormat="1" x14ac:dyDescent="0.25">
      <c r="A126" s="5" t="s">
        <v>14</v>
      </c>
      <c r="B126" s="5">
        <v>2040005879</v>
      </c>
      <c r="C126" s="11" t="s">
        <v>126</v>
      </c>
      <c r="D126" s="5">
        <v>10</v>
      </c>
      <c r="E126" s="5" t="s">
        <v>9</v>
      </c>
      <c r="F126" s="5" t="s">
        <v>25</v>
      </c>
      <c r="G126" s="70">
        <v>30042019</v>
      </c>
      <c r="H126" s="71">
        <v>0.12</v>
      </c>
      <c r="I126" s="72">
        <v>47.15</v>
      </c>
      <c r="J126" s="73">
        <f t="shared" si="23"/>
        <v>8.42</v>
      </c>
      <c r="K126" s="74">
        <f t="shared" si="24"/>
        <v>38.729999999999997</v>
      </c>
      <c r="L126" s="75">
        <f t="shared" si="25"/>
        <v>33.68</v>
      </c>
      <c r="M126" s="73">
        <f t="shared" si="26"/>
        <v>3.37</v>
      </c>
      <c r="N126" s="74">
        <f t="shared" si="27"/>
        <v>30.31</v>
      </c>
      <c r="O126" s="74">
        <f t="shared" si="29"/>
        <v>5.05</v>
      </c>
      <c r="P126" s="42"/>
    </row>
    <row r="127" spans="1:16" s="3" customFormat="1" x14ac:dyDescent="0.25">
      <c r="A127" s="5" t="s">
        <v>7</v>
      </c>
      <c r="B127" s="6">
        <v>2040000786</v>
      </c>
      <c r="C127" s="7" t="s">
        <v>381</v>
      </c>
      <c r="D127" s="6">
        <v>10</v>
      </c>
      <c r="E127" s="6" t="s">
        <v>31</v>
      </c>
      <c r="F127" s="5" t="s">
        <v>10</v>
      </c>
      <c r="G127" s="70">
        <v>30042050</v>
      </c>
      <c r="H127" s="71">
        <v>0.12</v>
      </c>
      <c r="I127" s="72">
        <v>40.659999999999997</v>
      </c>
      <c r="J127" s="73">
        <f t="shared" si="23"/>
        <v>7.26</v>
      </c>
      <c r="K127" s="73">
        <f t="shared" si="24"/>
        <v>33.4</v>
      </c>
      <c r="L127" s="75">
        <f t="shared" si="25"/>
        <v>29.04</v>
      </c>
      <c r="M127" s="73">
        <f t="shared" si="26"/>
        <v>2.9</v>
      </c>
      <c r="N127" s="73">
        <f t="shared" si="27"/>
        <v>26.14</v>
      </c>
      <c r="O127" s="74">
        <f t="shared" si="29"/>
        <v>4.3600000000000003</v>
      </c>
      <c r="P127" s="42"/>
    </row>
    <row r="128" spans="1:16" s="3" customFormat="1" x14ac:dyDescent="0.25">
      <c r="A128" s="5" t="s">
        <v>7</v>
      </c>
      <c r="B128" s="6">
        <v>2040001320</v>
      </c>
      <c r="C128" s="7" t="s">
        <v>491</v>
      </c>
      <c r="D128" s="6">
        <v>15</v>
      </c>
      <c r="E128" s="6" t="s">
        <v>31</v>
      </c>
      <c r="F128" s="5" t="s">
        <v>10</v>
      </c>
      <c r="G128" s="70">
        <v>30049099</v>
      </c>
      <c r="H128" s="71">
        <v>0.12</v>
      </c>
      <c r="I128" s="72">
        <v>76.900000000000006</v>
      </c>
      <c r="J128" s="73">
        <f t="shared" si="23"/>
        <v>13.73</v>
      </c>
      <c r="K128" s="73">
        <f t="shared" si="24"/>
        <v>63.17</v>
      </c>
      <c r="L128" s="75">
        <f t="shared" si="25"/>
        <v>54.93</v>
      </c>
      <c r="M128" s="73">
        <f t="shared" si="26"/>
        <v>5.49</v>
      </c>
      <c r="N128" s="73">
        <f t="shared" si="27"/>
        <v>49.44</v>
      </c>
      <c r="O128" s="74">
        <f t="shared" si="29"/>
        <v>8.24</v>
      </c>
      <c r="P128" s="42"/>
    </row>
    <row r="129" spans="1:16" s="3" customFormat="1" x14ac:dyDescent="0.25">
      <c r="A129" s="5" t="s">
        <v>14</v>
      </c>
      <c r="B129" s="5">
        <v>2030000741</v>
      </c>
      <c r="C129" s="11" t="s">
        <v>894</v>
      </c>
      <c r="D129" s="5">
        <v>100</v>
      </c>
      <c r="E129" s="5" t="s">
        <v>12</v>
      </c>
      <c r="F129" s="5" t="s">
        <v>885</v>
      </c>
      <c r="G129" s="70">
        <v>33049930</v>
      </c>
      <c r="H129" s="71">
        <v>0.28000000000000003</v>
      </c>
      <c r="I129" s="72">
        <v>467</v>
      </c>
      <c r="J129" s="73">
        <f t="shared" si="23"/>
        <v>72.97</v>
      </c>
      <c r="K129" s="74">
        <f t="shared" si="24"/>
        <v>394.03</v>
      </c>
      <c r="L129" s="75">
        <f t="shared" si="25"/>
        <v>291.87</v>
      </c>
      <c r="M129" s="73">
        <f t="shared" si="26"/>
        <v>29.19</v>
      </c>
      <c r="N129" s="74">
        <f t="shared" si="27"/>
        <v>262.67999999999995</v>
      </c>
      <c r="O129" s="74">
        <f>ROUND(I129*28%/128%,2)</f>
        <v>102.16</v>
      </c>
      <c r="P129" s="42"/>
    </row>
    <row r="130" spans="1:16" s="3" customFormat="1" x14ac:dyDescent="0.25">
      <c r="A130" s="5" t="s">
        <v>14</v>
      </c>
      <c r="B130" s="5">
        <v>2040001237</v>
      </c>
      <c r="C130" s="22" t="s">
        <v>487</v>
      </c>
      <c r="D130" s="5">
        <v>10</v>
      </c>
      <c r="E130" s="24" t="s">
        <v>9</v>
      </c>
      <c r="F130" s="5" t="s">
        <v>171</v>
      </c>
      <c r="G130" s="70">
        <v>30049099</v>
      </c>
      <c r="H130" s="71">
        <v>0.12</v>
      </c>
      <c r="I130" s="72">
        <v>173</v>
      </c>
      <c r="J130" s="73">
        <f t="shared" si="23"/>
        <v>30.89</v>
      </c>
      <c r="K130" s="74">
        <f t="shared" si="24"/>
        <v>142.11000000000001</v>
      </c>
      <c r="L130" s="75">
        <f t="shared" si="25"/>
        <v>123.57000000000002</v>
      </c>
      <c r="M130" s="73">
        <f t="shared" si="26"/>
        <v>12.36</v>
      </c>
      <c r="N130" s="74">
        <f t="shared" si="27"/>
        <v>111.21000000000001</v>
      </c>
      <c r="O130" s="74">
        <f>ROUND(I130*12%/112%,2)</f>
        <v>18.54</v>
      </c>
      <c r="P130" s="42"/>
    </row>
    <row r="131" spans="1:16" s="3" customFormat="1" x14ac:dyDescent="0.25">
      <c r="A131" s="5" t="s">
        <v>14</v>
      </c>
      <c r="B131" s="5">
        <v>2040001428</v>
      </c>
      <c r="C131" s="11" t="s">
        <v>521</v>
      </c>
      <c r="D131" s="5">
        <v>10</v>
      </c>
      <c r="E131" s="5" t="s">
        <v>9</v>
      </c>
      <c r="F131" s="5" t="s">
        <v>21</v>
      </c>
      <c r="G131" s="70" t="s">
        <v>225</v>
      </c>
      <c r="H131" s="71">
        <v>0.12</v>
      </c>
      <c r="I131" s="72">
        <v>483.1</v>
      </c>
      <c r="J131" s="73">
        <f t="shared" si="23"/>
        <v>86.27</v>
      </c>
      <c r="K131" s="74">
        <f t="shared" si="24"/>
        <v>396.83000000000004</v>
      </c>
      <c r="L131" s="75">
        <f t="shared" si="25"/>
        <v>345.07000000000005</v>
      </c>
      <c r="M131" s="73">
        <f t="shared" si="26"/>
        <v>34.51</v>
      </c>
      <c r="N131" s="74">
        <f t="shared" si="27"/>
        <v>310.56000000000006</v>
      </c>
      <c r="O131" s="74">
        <f>ROUND(I131*12%/112%,2)</f>
        <v>51.76</v>
      </c>
      <c r="P131" s="42"/>
    </row>
    <row r="132" spans="1:16" s="3" customFormat="1" x14ac:dyDescent="0.25">
      <c r="A132" s="5" t="s">
        <v>7</v>
      </c>
      <c r="B132" s="6">
        <v>2040000904</v>
      </c>
      <c r="C132" s="7" t="s">
        <v>417</v>
      </c>
      <c r="D132" s="6">
        <v>1</v>
      </c>
      <c r="E132" s="6" t="s">
        <v>12</v>
      </c>
      <c r="F132" s="5" t="s">
        <v>10</v>
      </c>
      <c r="G132" s="70">
        <v>30043200</v>
      </c>
      <c r="H132" s="71">
        <v>0.12</v>
      </c>
      <c r="I132" s="72">
        <v>4.08</v>
      </c>
      <c r="J132" s="73">
        <f t="shared" si="23"/>
        <v>0.73</v>
      </c>
      <c r="K132" s="73">
        <f t="shared" si="24"/>
        <v>3.35</v>
      </c>
      <c r="L132" s="75">
        <f t="shared" si="25"/>
        <v>2.91</v>
      </c>
      <c r="M132" s="73">
        <f t="shared" si="26"/>
        <v>0.28999999999999998</v>
      </c>
      <c r="N132" s="73">
        <f t="shared" si="27"/>
        <v>2.62</v>
      </c>
      <c r="O132" s="74">
        <f>ROUND(I132*12%/112%,2)</f>
        <v>0.44</v>
      </c>
      <c r="P132" s="42"/>
    </row>
    <row r="133" spans="1:16" s="3" customFormat="1" x14ac:dyDescent="0.25">
      <c r="A133" s="5" t="s">
        <v>7</v>
      </c>
      <c r="B133" s="6">
        <v>2040004005</v>
      </c>
      <c r="C133" s="14" t="s">
        <v>641</v>
      </c>
      <c r="D133" s="6">
        <v>10</v>
      </c>
      <c r="E133" s="6" t="s">
        <v>9</v>
      </c>
      <c r="F133" s="5" t="s">
        <v>10</v>
      </c>
      <c r="G133" s="70">
        <v>30045090</v>
      </c>
      <c r="H133" s="71">
        <v>0.12</v>
      </c>
      <c r="I133" s="72">
        <v>101.65</v>
      </c>
      <c r="J133" s="73">
        <f t="shared" si="23"/>
        <v>18.149999999999999</v>
      </c>
      <c r="K133" s="73">
        <f t="shared" si="24"/>
        <v>83.5</v>
      </c>
      <c r="L133" s="75">
        <f t="shared" si="25"/>
        <v>72.61</v>
      </c>
      <c r="M133" s="73">
        <f t="shared" si="26"/>
        <v>7.26</v>
      </c>
      <c r="N133" s="73">
        <f t="shared" si="27"/>
        <v>65.349999999999994</v>
      </c>
      <c r="O133" s="74">
        <f>ROUND(I133*12%/112%,2)</f>
        <v>10.89</v>
      </c>
      <c r="P133" s="42"/>
    </row>
    <row r="134" spans="1:16" s="3" customFormat="1" x14ac:dyDescent="0.25">
      <c r="A134" s="5" t="s">
        <v>14</v>
      </c>
      <c r="B134" s="5">
        <v>2040005658</v>
      </c>
      <c r="C134" s="11" t="s">
        <v>942</v>
      </c>
      <c r="D134" s="5">
        <v>200</v>
      </c>
      <c r="E134" s="5" t="s">
        <v>12</v>
      </c>
      <c r="F134" s="5" t="s">
        <v>911</v>
      </c>
      <c r="G134" s="70">
        <v>33049990</v>
      </c>
      <c r="H134" s="71">
        <v>0.28000000000000003</v>
      </c>
      <c r="I134" s="72">
        <v>1200</v>
      </c>
      <c r="J134" s="73">
        <f t="shared" si="23"/>
        <v>187.5</v>
      </c>
      <c r="K134" s="74">
        <f t="shared" si="24"/>
        <v>1012.5</v>
      </c>
      <c r="L134" s="75">
        <f t="shared" si="25"/>
        <v>750</v>
      </c>
      <c r="M134" s="73">
        <f t="shared" si="26"/>
        <v>75</v>
      </c>
      <c r="N134" s="74">
        <f t="shared" si="27"/>
        <v>675</v>
      </c>
      <c r="O134" s="74">
        <f>ROUND(I134*28%/128%,2)</f>
        <v>262.5</v>
      </c>
      <c r="P134" s="42"/>
    </row>
    <row r="135" spans="1:16" s="3" customFormat="1" x14ac:dyDescent="0.25">
      <c r="A135" s="5" t="s">
        <v>7</v>
      </c>
      <c r="B135" s="6">
        <v>2040003380</v>
      </c>
      <c r="C135" s="14" t="s">
        <v>574</v>
      </c>
      <c r="D135" s="6">
        <v>10</v>
      </c>
      <c r="E135" s="6" t="s">
        <v>9</v>
      </c>
      <c r="F135" s="5" t="s">
        <v>10</v>
      </c>
      <c r="G135" s="70">
        <v>30042039</v>
      </c>
      <c r="H135" s="71">
        <v>0.12</v>
      </c>
      <c r="I135" s="72">
        <v>97.86</v>
      </c>
      <c r="J135" s="73">
        <f t="shared" si="23"/>
        <v>17.47</v>
      </c>
      <c r="K135" s="73">
        <f t="shared" si="24"/>
        <v>80.39</v>
      </c>
      <c r="L135" s="75">
        <f t="shared" si="25"/>
        <v>69.900000000000006</v>
      </c>
      <c r="M135" s="73">
        <f t="shared" si="26"/>
        <v>6.99</v>
      </c>
      <c r="N135" s="73">
        <f t="shared" si="27"/>
        <v>62.910000000000004</v>
      </c>
      <c r="O135" s="74">
        <f t="shared" ref="O135:O144" si="30">ROUND(I135*12%/112%,2)</f>
        <v>10.49</v>
      </c>
      <c r="P135" s="42"/>
    </row>
    <row r="136" spans="1:16" s="3" customFormat="1" x14ac:dyDescent="0.25">
      <c r="A136" s="5" t="s">
        <v>14</v>
      </c>
      <c r="B136" s="5">
        <v>2030000054</v>
      </c>
      <c r="C136" s="9" t="s">
        <v>44</v>
      </c>
      <c r="D136" s="5">
        <v>10</v>
      </c>
      <c r="E136" s="5" t="s">
        <v>9</v>
      </c>
      <c r="F136" s="5" t="s">
        <v>23</v>
      </c>
      <c r="G136" s="70">
        <v>30043190</v>
      </c>
      <c r="H136" s="71">
        <v>0.12</v>
      </c>
      <c r="I136" s="72">
        <v>14.87</v>
      </c>
      <c r="J136" s="73">
        <f t="shared" si="23"/>
        <v>2.66</v>
      </c>
      <c r="K136" s="74">
        <f t="shared" si="24"/>
        <v>12.209999999999999</v>
      </c>
      <c r="L136" s="75">
        <f t="shared" si="25"/>
        <v>10.62</v>
      </c>
      <c r="M136" s="73">
        <f t="shared" si="26"/>
        <v>1.06</v>
      </c>
      <c r="N136" s="74">
        <f t="shared" si="27"/>
        <v>9.5599999999999987</v>
      </c>
      <c r="O136" s="74">
        <f t="shared" si="30"/>
        <v>1.59</v>
      </c>
      <c r="P136" s="42"/>
    </row>
    <row r="137" spans="1:16" s="3" customFormat="1" x14ac:dyDescent="0.25">
      <c r="A137" s="5" t="s">
        <v>14</v>
      </c>
      <c r="B137" s="5">
        <v>2040000452</v>
      </c>
      <c r="C137" s="11" t="s">
        <v>276</v>
      </c>
      <c r="D137" s="5">
        <v>10</v>
      </c>
      <c r="E137" s="5" t="s">
        <v>9</v>
      </c>
      <c r="F137" s="5" t="s">
        <v>16</v>
      </c>
      <c r="G137" s="70">
        <v>30049099</v>
      </c>
      <c r="H137" s="71">
        <v>0.12</v>
      </c>
      <c r="I137" s="72">
        <v>261</v>
      </c>
      <c r="J137" s="73">
        <f t="shared" si="23"/>
        <v>46.61</v>
      </c>
      <c r="K137" s="74">
        <f t="shared" si="24"/>
        <v>214.39</v>
      </c>
      <c r="L137" s="75">
        <f t="shared" si="25"/>
        <v>186.42999999999998</v>
      </c>
      <c r="M137" s="73">
        <f t="shared" si="26"/>
        <v>18.64</v>
      </c>
      <c r="N137" s="74">
        <f t="shared" si="27"/>
        <v>167.79</v>
      </c>
      <c r="O137" s="74">
        <f t="shared" si="30"/>
        <v>27.96</v>
      </c>
      <c r="P137" s="42"/>
    </row>
    <row r="138" spans="1:16" s="3" customFormat="1" x14ac:dyDescent="0.25">
      <c r="A138" s="5" t="s">
        <v>14</v>
      </c>
      <c r="B138" s="5">
        <v>2040001112</v>
      </c>
      <c r="C138" s="11" t="s">
        <v>454</v>
      </c>
      <c r="D138" s="5" t="s">
        <v>182</v>
      </c>
      <c r="E138" s="5" t="s">
        <v>425</v>
      </c>
      <c r="F138" s="5" t="s">
        <v>180</v>
      </c>
      <c r="G138" s="70">
        <v>30042019</v>
      </c>
      <c r="H138" s="71">
        <v>0.12</v>
      </c>
      <c r="I138" s="72">
        <v>305</v>
      </c>
      <c r="J138" s="73">
        <f t="shared" si="23"/>
        <v>54.46</v>
      </c>
      <c r="K138" s="74">
        <f t="shared" si="24"/>
        <v>250.54</v>
      </c>
      <c r="L138" s="75">
        <f t="shared" si="25"/>
        <v>217.85999999999999</v>
      </c>
      <c r="M138" s="73">
        <f t="shared" si="26"/>
        <v>21.79</v>
      </c>
      <c r="N138" s="74">
        <f t="shared" si="27"/>
        <v>196.07</v>
      </c>
      <c r="O138" s="74">
        <f t="shared" si="30"/>
        <v>32.68</v>
      </c>
      <c r="P138" s="42"/>
    </row>
    <row r="139" spans="1:16" s="3" customFormat="1" x14ac:dyDescent="0.25">
      <c r="A139" s="5" t="s">
        <v>7</v>
      </c>
      <c r="B139" s="5">
        <v>2040001040</v>
      </c>
      <c r="C139" s="11" t="s">
        <v>443</v>
      </c>
      <c r="D139" s="5">
        <v>6</v>
      </c>
      <c r="E139" s="5" t="s">
        <v>9</v>
      </c>
      <c r="F139" s="5" t="s">
        <v>40</v>
      </c>
      <c r="G139" s="70">
        <v>30042019</v>
      </c>
      <c r="H139" s="71">
        <v>0.12</v>
      </c>
      <c r="I139" s="72">
        <v>133.04</v>
      </c>
      <c r="J139" s="73">
        <f t="shared" si="23"/>
        <v>23.76</v>
      </c>
      <c r="K139" s="74">
        <f t="shared" si="24"/>
        <v>109.27999999999999</v>
      </c>
      <c r="L139" s="75">
        <f t="shared" si="25"/>
        <v>95.029999999999987</v>
      </c>
      <c r="M139" s="73">
        <f t="shared" si="26"/>
        <v>9.5</v>
      </c>
      <c r="N139" s="74">
        <f t="shared" si="27"/>
        <v>85.529999999999987</v>
      </c>
      <c r="O139" s="74">
        <f t="shared" si="30"/>
        <v>14.25</v>
      </c>
      <c r="P139" s="42"/>
    </row>
    <row r="140" spans="1:16" s="3" customFormat="1" x14ac:dyDescent="0.25">
      <c r="A140" s="5" t="s">
        <v>7</v>
      </c>
      <c r="B140" s="6">
        <v>2040000346</v>
      </c>
      <c r="C140" s="7" t="s">
        <v>233</v>
      </c>
      <c r="D140" s="6">
        <v>100</v>
      </c>
      <c r="E140" s="6" t="s">
        <v>12</v>
      </c>
      <c r="F140" s="5" t="s">
        <v>10</v>
      </c>
      <c r="G140" s="70">
        <v>30049079</v>
      </c>
      <c r="H140" s="71">
        <v>0.12</v>
      </c>
      <c r="I140" s="72">
        <v>59.3</v>
      </c>
      <c r="J140" s="73">
        <f t="shared" si="23"/>
        <v>10.59</v>
      </c>
      <c r="K140" s="73">
        <f t="shared" si="24"/>
        <v>48.709999999999994</v>
      </c>
      <c r="L140" s="75">
        <f t="shared" si="25"/>
        <v>42.359999999999992</v>
      </c>
      <c r="M140" s="73">
        <f t="shared" si="26"/>
        <v>4.24</v>
      </c>
      <c r="N140" s="73">
        <f t="shared" si="27"/>
        <v>38.11999999999999</v>
      </c>
      <c r="O140" s="74">
        <f t="shared" si="30"/>
        <v>6.35</v>
      </c>
      <c r="P140" s="42"/>
    </row>
    <row r="141" spans="1:16" s="3" customFormat="1" x14ac:dyDescent="0.25">
      <c r="A141" s="5" t="s">
        <v>14</v>
      </c>
      <c r="B141" s="5">
        <v>2040000417</v>
      </c>
      <c r="C141" s="11" t="s">
        <v>269</v>
      </c>
      <c r="D141" s="5">
        <v>10</v>
      </c>
      <c r="E141" s="5" t="s">
        <v>9</v>
      </c>
      <c r="F141" s="5" t="s">
        <v>16</v>
      </c>
      <c r="G141" s="70" t="s">
        <v>225</v>
      </c>
      <c r="H141" s="71">
        <v>0.12</v>
      </c>
      <c r="I141" s="72">
        <v>68.95</v>
      </c>
      <c r="J141" s="73">
        <f t="shared" si="23"/>
        <v>12.31</v>
      </c>
      <c r="K141" s="74">
        <f t="shared" si="24"/>
        <v>56.64</v>
      </c>
      <c r="L141" s="75">
        <f t="shared" si="25"/>
        <v>49.25</v>
      </c>
      <c r="M141" s="73">
        <f t="shared" si="26"/>
        <v>4.93</v>
      </c>
      <c r="N141" s="74">
        <f t="shared" si="27"/>
        <v>44.32</v>
      </c>
      <c r="O141" s="74">
        <f t="shared" si="30"/>
        <v>7.39</v>
      </c>
      <c r="P141" s="42"/>
    </row>
    <row r="142" spans="1:16" s="3" customFormat="1" x14ac:dyDescent="0.25">
      <c r="A142" s="5" t="s">
        <v>7</v>
      </c>
      <c r="B142" s="6">
        <v>2040005715</v>
      </c>
      <c r="C142" s="7" t="s">
        <v>710</v>
      </c>
      <c r="D142" s="6">
        <v>15</v>
      </c>
      <c r="E142" s="6" t="s">
        <v>12</v>
      </c>
      <c r="F142" s="5" t="s">
        <v>10</v>
      </c>
      <c r="G142" s="70">
        <v>30042064</v>
      </c>
      <c r="H142" s="71">
        <v>0.12</v>
      </c>
      <c r="I142" s="72">
        <v>29.59</v>
      </c>
      <c r="J142" s="73">
        <f t="shared" si="23"/>
        <v>5.28</v>
      </c>
      <c r="K142" s="73">
        <f t="shared" si="24"/>
        <v>24.31</v>
      </c>
      <c r="L142" s="75">
        <f t="shared" si="25"/>
        <v>21.14</v>
      </c>
      <c r="M142" s="73">
        <f t="shared" si="26"/>
        <v>2.11</v>
      </c>
      <c r="N142" s="73">
        <f t="shared" si="27"/>
        <v>19.03</v>
      </c>
      <c r="O142" s="74">
        <f t="shared" si="30"/>
        <v>3.17</v>
      </c>
      <c r="P142" s="42"/>
    </row>
    <row r="143" spans="1:16" s="3" customFormat="1" x14ac:dyDescent="0.25">
      <c r="A143" s="5" t="s">
        <v>14</v>
      </c>
      <c r="B143" s="5">
        <v>2040003963</v>
      </c>
      <c r="C143" s="11" t="s">
        <v>638</v>
      </c>
      <c r="D143" s="5">
        <v>1</v>
      </c>
      <c r="E143" s="5" t="s">
        <v>639</v>
      </c>
      <c r="F143" s="5" t="s">
        <v>25</v>
      </c>
      <c r="G143" s="70" t="s">
        <v>544</v>
      </c>
      <c r="H143" s="71">
        <v>0.12</v>
      </c>
      <c r="I143" s="72">
        <v>25.2</v>
      </c>
      <c r="J143" s="73">
        <f t="shared" si="23"/>
        <v>4.5</v>
      </c>
      <c r="K143" s="74">
        <f t="shared" si="24"/>
        <v>20.7</v>
      </c>
      <c r="L143" s="75">
        <f t="shared" si="25"/>
        <v>18</v>
      </c>
      <c r="M143" s="73">
        <f t="shared" si="26"/>
        <v>1.8</v>
      </c>
      <c r="N143" s="74">
        <f t="shared" si="27"/>
        <v>16.2</v>
      </c>
      <c r="O143" s="74">
        <f t="shared" si="30"/>
        <v>2.7</v>
      </c>
      <c r="P143" s="42"/>
    </row>
    <row r="144" spans="1:16" s="3" customFormat="1" x14ac:dyDescent="0.25">
      <c r="A144" s="5" t="s">
        <v>7</v>
      </c>
      <c r="B144" s="6">
        <v>2040000835</v>
      </c>
      <c r="C144" s="7" t="s">
        <v>397</v>
      </c>
      <c r="D144" s="6">
        <v>1</v>
      </c>
      <c r="E144" s="6" t="s">
        <v>129</v>
      </c>
      <c r="F144" s="5" t="s">
        <v>10</v>
      </c>
      <c r="G144" s="70">
        <v>30042019</v>
      </c>
      <c r="H144" s="71">
        <v>0.12</v>
      </c>
      <c r="I144" s="72">
        <v>263.7</v>
      </c>
      <c r="J144" s="73">
        <f t="shared" ref="J144:J207" si="31">ROUND((I144-O144)*20%,2)</f>
        <v>47.09</v>
      </c>
      <c r="K144" s="73">
        <f t="shared" ref="K144:K207" si="32">+I144-J144</f>
        <v>216.60999999999999</v>
      </c>
      <c r="L144" s="75">
        <f t="shared" ref="L144:L207" si="33">K144-O144</f>
        <v>188.35999999999999</v>
      </c>
      <c r="M144" s="73">
        <f t="shared" ref="M144:M207" si="34">ROUND((K144-O144)*10%,2)</f>
        <v>18.84</v>
      </c>
      <c r="N144" s="73">
        <f t="shared" ref="N144:N207" si="35">+K144-M144-O144</f>
        <v>169.51999999999998</v>
      </c>
      <c r="O144" s="74">
        <f t="shared" si="30"/>
        <v>28.25</v>
      </c>
      <c r="P144" s="42"/>
    </row>
    <row r="145" spans="1:16" s="3" customFormat="1" x14ac:dyDescent="0.25">
      <c r="A145" s="5" t="s">
        <v>14</v>
      </c>
      <c r="B145" s="5">
        <v>2040005737</v>
      </c>
      <c r="C145" s="11" t="s">
        <v>944</v>
      </c>
      <c r="D145" s="5">
        <v>30</v>
      </c>
      <c r="E145" s="5" t="s">
        <v>12</v>
      </c>
      <c r="F145" s="5" t="s">
        <v>911</v>
      </c>
      <c r="G145" s="70">
        <v>33049990</v>
      </c>
      <c r="H145" s="71">
        <v>0.28000000000000003</v>
      </c>
      <c r="I145" s="72">
        <v>1100</v>
      </c>
      <c r="J145" s="73">
        <f t="shared" si="31"/>
        <v>171.87</v>
      </c>
      <c r="K145" s="74">
        <f t="shared" si="32"/>
        <v>928.13</v>
      </c>
      <c r="L145" s="75">
        <f t="shared" si="33"/>
        <v>687.5</v>
      </c>
      <c r="M145" s="73">
        <f t="shared" si="34"/>
        <v>68.75</v>
      </c>
      <c r="N145" s="74">
        <f t="shared" si="35"/>
        <v>618.75</v>
      </c>
      <c r="O145" s="74">
        <f>ROUND(I145*28%/128%,2)</f>
        <v>240.63</v>
      </c>
      <c r="P145" s="42"/>
    </row>
    <row r="146" spans="1:16" s="3" customFormat="1" x14ac:dyDescent="0.25">
      <c r="A146" s="5" t="s">
        <v>14</v>
      </c>
      <c r="B146" s="5">
        <v>2040000442</v>
      </c>
      <c r="C146" s="11" t="s">
        <v>271</v>
      </c>
      <c r="D146" s="5">
        <v>10</v>
      </c>
      <c r="E146" s="5" t="s">
        <v>9</v>
      </c>
      <c r="F146" s="5" t="s">
        <v>38</v>
      </c>
      <c r="G146" s="70">
        <v>30049099</v>
      </c>
      <c r="H146" s="71">
        <v>0.12</v>
      </c>
      <c r="I146" s="72">
        <v>29.6</v>
      </c>
      <c r="J146" s="73">
        <f t="shared" si="31"/>
        <v>5.29</v>
      </c>
      <c r="K146" s="74">
        <f t="shared" si="32"/>
        <v>24.310000000000002</v>
      </c>
      <c r="L146" s="75">
        <f t="shared" si="33"/>
        <v>21.14</v>
      </c>
      <c r="M146" s="73">
        <f t="shared" si="34"/>
        <v>2.11</v>
      </c>
      <c r="N146" s="74">
        <f t="shared" si="35"/>
        <v>19.03</v>
      </c>
      <c r="O146" s="74">
        <f>ROUND(I146*12%/112%,2)</f>
        <v>3.17</v>
      </c>
      <c r="P146" s="42"/>
    </row>
    <row r="147" spans="1:16" s="3" customFormat="1" x14ac:dyDescent="0.25">
      <c r="A147" s="5" t="s">
        <v>7</v>
      </c>
      <c r="B147" s="6">
        <v>2040001072</v>
      </c>
      <c r="C147" s="14" t="s">
        <v>451</v>
      </c>
      <c r="D147" s="6">
        <v>10</v>
      </c>
      <c r="E147" s="6" t="s">
        <v>9</v>
      </c>
      <c r="F147" s="5" t="s">
        <v>10</v>
      </c>
      <c r="G147" s="70">
        <v>30049099</v>
      </c>
      <c r="H147" s="71">
        <v>0.12</v>
      </c>
      <c r="I147" s="72">
        <v>32.99</v>
      </c>
      <c r="J147" s="73">
        <f t="shared" si="31"/>
        <v>5.89</v>
      </c>
      <c r="K147" s="73">
        <f t="shared" si="32"/>
        <v>27.1</v>
      </c>
      <c r="L147" s="75">
        <f t="shared" si="33"/>
        <v>23.57</v>
      </c>
      <c r="M147" s="73">
        <f t="shared" si="34"/>
        <v>2.36</v>
      </c>
      <c r="N147" s="73">
        <f t="shared" si="35"/>
        <v>21.21</v>
      </c>
      <c r="O147" s="74">
        <f>ROUND(I147*12%/112%,2)</f>
        <v>3.53</v>
      </c>
      <c r="P147" s="42"/>
    </row>
    <row r="148" spans="1:16" s="3" customFormat="1" x14ac:dyDescent="0.25">
      <c r="A148" s="5" t="s">
        <v>14</v>
      </c>
      <c r="B148" s="5">
        <v>2040006477</v>
      </c>
      <c r="C148" s="13" t="s">
        <v>961</v>
      </c>
      <c r="D148" s="5"/>
      <c r="E148" s="5"/>
      <c r="F148" s="5" t="s">
        <v>911</v>
      </c>
      <c r="G148" s="70">
        <v>33049990</v>
      </c>
      <c r="H148" s="71">
        <v>0.28000000000000003</v>
      </c>
      <c r="I148" s="72">
        <v>1450</v>
      </c>
      <c r="J148" s="73">
        <f t="shared" si="31"/>
        <v>226.56</v>
      </c>
      <c r="K148" s="74">
        <f t="shared" si="32"/>
        <v>1223.44</v>
      </c>
      <c r="L148" s="75">
        <f t="shared" si="33"/>
        <v>906.25</v>
      </c>
      <c r="M148" s="73">
        <f t="shared" si="34"/>
        <v>90.63</v>
      </c>
      <c r="N148" s="74">
        <f t="shared" si="35"/>
        <v>815.61999999999989</v>
      </c>
      <c r="O148" s="74">
        <f>ROUND(I148*28%/128%,2)</f>
        <v>317.19</v>
      </c>
      <c r="P148" s="42"/>
    </row>
    <row r="149" spans="1:16" s="3" customFormat="1" x14ac:dyDescent="0.25">
      <c r="A149" s="5" t="s">
        <v>14</v>
      </c>
      <c r="B149" s="5">
        <v>2040001235</v>
      </c>
      <c r="C149" s="22" t="s">
        <v>485</v>
      </c>
      <c r="D149" s="5">
        <v>10</v>
      </c>
      <c r="E149" s="24" t="s">
        <v>9</v>
      </c>
      <c r="F149" s="5" t="s">
        <v>171</v>
      </c>
      <c r="G149" s="70">
        <v>30049099</v>
      </c>
      <c r="H149" s="71">
        <v>0.12</v>
      </c>
      <c r="I149" s="72">
        <v>62.5</v>
      </c>
      <c r="J149" s="73">
        <f t="shared" si="31"/>
        <v>11.16</v>
      </c>
      <c r="K149" s="74">
        <f t="shared" si="32"/>
        <v>51.34</v>
      </c>
      <c r="L149" s="75">
        <f t="shared" si="33"/>
        <v>44.64</v>
      </c>
      <c r="M149" s="73">
        <f t="shared" si="34"/>
        <v>4.46</v>
      </c>
      <c r="N149" s="74">
        <f t="shared" si="35"/>
        <v>40.18</v>
      </c>
      <c r="O149" s="74">
        <f t="shared" ref="O149:O154" si="36">ROUND(I149*12%/112%,2)</f>
        <v>6.7</v>
      </c>
      <c r="P149" s="47"/>
    </row>
    <row r="150" spans="1:16" s="3" customFormat="1" x14ac:dyDescent="0.25">
      <c r="A150" s="5" t="s">
        <v>7</v>
      </c>
      <c r="B150" s="6">
        <v>2040000455</v>
      </c>
      <c r="C150" s="14" t="s">
        <v>277</v>
      </c>
      <c r="D150" s="6">
        <v>6</v>
      </c>
      <c r="E150" s="6" t="s">
        <v>9</v>
      </c>
      <c r="F150" s="5" t="s">
        <v>10</v>
      </c>
      <c r="G150" s="70">
        <v>30042039</v>
      </c>
      <c r="H150" s="71">
        <v>0.12</v>
      </c>
      <c r="I150" s="72">
        <v>87.96</v>
      </c>
      <c r="J150" s="73">
        <f t="shared" si="31"/>
        <v>15.71</v>
      </c>
      <c r="K150" s="73">
        <f t="shared" si="32"/>
        <v>72.25</v>
      </c>
      <c r="L150" s="75">
        <f t="shared" si="33"/>
        <v>62.83</v>
      </c>
      <c r="M150" s="73">
        <f t="shared" si="34"/>
        <v>6.28</v>
      </c>
      <c r="N150" s="73">
        <f t="shared" si="35"/>
        <v>56.55</v>
      </c>
      <c r="O150" s="74">
        <f t="shared" si="36"/>
        <v>9.42</v>
      </c>
      <c r="P150" s="42"/>
    </row>
    <row r="151" spans="1:16" s="3" customFormat="1" x14ac:dyDescent="0.25">
      <c r="A151" s="5" t="s">
        <v>7</v>
      </c>
      <c r="B151" s="5">
        <v>2040006403</v>
      </c>
      <c r="C151" s="11" t="s">
        <v>763</v>
      </c>
      <c r="D151" s="5">
        <v>10</v>
      </c>
      <c r="E151" s="5" t="s">
        <v>9</v>
      </c>
      <c r="F151" s="5" t="s">
        <v>32</v>
      </c>
      <c r="G151" s="70">
        <v>30049031</v>
      </c>
      <c r="H151" s="71">
        <v>0.12</v>
      </c>
      <c r="I151" s="72">
        <v>11.85</v>
      </c>
      <c r="J151" s="73">
        <f t="shared" si="31"/>
        <v>2.12</v>
      </c>
      <c r="K151" s="74">
        <f t="shared" si="32"/>
        <v>9.73</v>
      </c>
      <c r="L151" s="75">
        <f t="shared" si="33"/>
        <v>8.4600000000000009</v>
      </c>
      <c r="M151" s="73">
        <f t="shared" si="34"/>
        <v>0.85</v>
      </c>
      <c r="N151" s="74">
        <f t="shared" si="35"/>
        <v>7.6100000000000012</v>
      </c>
      <c r="O151" s="74">
        <f t="shared" si="36"/>
        <v>1.27</v>
      </c>
      <c r="P151" s="42"/>
    </row>
    <row r="152" spans="1:16" s="3" customFormat="1" x14ac:dyDescent="0.25">
      <c r="A152" s="5" t="s">
        <v>7</v>
      </c>
      <c r="B152" s="5">
        <v>2040001195</v>
      </c>
      <c r="C152" s="11" t="s">
        <v>464</v>
      </c>
      <c r="D152" s="5">
        <v>10</v>
      </c>
      <c r="E152" s="5" t="s">
        <v>9</v>
      </c>
      <c r="F152" s="5" t="s">
        <v>40</v>
      </c>
      <c r="G152" s="70">
        <v>30042039</v>
      </c>
      <c r="H152" s="71">
        <v>0.12</v>
      </c>
      <c r="I152" s="72">
        <v>143.5</v>
      </c>
      <c r="J152" s="73">
        <f t="shared" si="31"/>
        <v>25.62</v>
      </c>
      <c r="K152" s="74">
        <f t="shared" si="32"/>
        <v>117.88</v>
      </c>
      <c r="L152" s="75">
        <f t="shared" si="33"/>
        <v>102.5</v>
      </c>
      <c r="M152" s="73">
        <f t="shared" si="34"/>
        <v>10.25</v>
      </c>
      <c r="N152" s="74">
        <f t="shared" si="35"/>
        <v>92.25</v>
      </c>
      <c r="O152" s="74">
        <f t="shared" si="36"/>
        <v>15.38</v>
      </c>
      <c r="P152" s="42"/>
    </row>
    <row r="153" spans="1:16" s="3" customFormat="1" x14ac:dyDescent="0.25">
      <c r="A153" s="5" t="s">
        <v>14</v>
      </c>
      <c r="B153" s="5">
        <v>2040000844</v>
      </c>
      <c r="C153" s="11" t="s">
        <v>401</v>
      </c>
      <c r="D153" s="5">
        <v>10</v>
      </c>
      <c r="E153" s="5" t="s">
        <v>9</v>
      </c>
      <c r="F153" s="5" t="s">
        <v>25</v>
      </c>
      <c r="G153" s="70">
        <v>30043190</v>
      </c>
      <c r="H153" s="71">
        <v>0.12</v>
      </c>
      <c r="I153" s="72">
        <v>66.5</v>
      </c>
      <c r="J153" s="73">
        <f t="shared" si="31"/>
        <v>11.87</v>
      </c>
      <c r="K153" s="74">
        <f t="shared" si="32"/>
        <v>54.63</v>
      </c>
      <c r="L153" s="75">
        <f t="shared" si="33"/>
        <v>47.5</v>
      </c>
      <c r="M153" s="73">
        <f t="shared" si="34"/>
        <v>4.75</v>
      </c>
      <c r="N153" s="74">
        <f t="shared" si="35"/>
        <v>42.75</v>
      </c>
      <c r="O153" s="74">
        <f t="shared" si="36"/>
        <v>7.13</v>
      </c>
      <c r="P153" s="42"/>
    </row>
    <row r="154" spans="1:16" s="3" customFormat="1" x14ac:dyDescent="0.25">
      <c r="A154" s="5" t="s">
        <v>14</v>
      </c>
      <c r="B154" s="5">
        <v>2040001204</v>
      </c>
      <c r="C154" s="11" t="s">
        <v>469</v>
      </c>
      <c r="D154" s="5">
        <v>10</v>
      </c>
      <c r="E154" s="5" t="s">
        <v>9</v>
      </c>
      <c r="F154" s="5" t="s">
        <v>171</v>
      </c>
      <c r="G154" s="70">
        <v>30049099</v>
      </c>
      <c r="H154" s="71">
        <v>0.12</v>
      </c>
      <c r="I154" s="72">
        <v>65.5</v>
      </c>
      <c r="J154" s="73">
        <f t="shared" si="31"/>
        <v>11.7</v>
      </c>
      <c r="K154" s="74">
        <f t="shared" si="32"/>
        <v>53.8</v>
      </c>
      <c r="L154" s="75">
        <f t="shared" si="33"/>
        <v>46.78</v>
      </c>
      <c r="M154" s="73">
        <f t="shared" si="34"/>
        <v>4.68</v>
      </c>
      <c r="N154" s="74">
        <f t="shared" si="35"/>
        <v>42.099999999999994</v>
      </c>
      <c r="O154" s="74">
        <f t="shared" si="36"/>
        <v>7.02</v>
      </c>
      <c r="P154" s="42"/>
    </row>
    <row r="155" spans="1:16" s="3" customFormat="1" x14ac:dyDescent="0.25">
      <c r="A155" s="5" t="s">
        <v>14</v>
      </c>
      <c r="B155" s="5">
        <v>2040006216</v>
      </c>
      <c r="C155" s="11" t="s">
        <v>953</v>
      </c>
      <c r="D155" s="5">
        <v>40</v>
      </c>
      <c r="E155" s="5" t="s">
        <v>12</v>
      </c>
      <c r="F155" s="5" t="s">
        <v>911</v>
      </c>
      <c r="G155" s="70">
        <v>33049990</v>
      </c>
      <c r="H155" s="71">
        <v>0.28000000000000003</v>
      </c>
      <c r="I155" s="72">
        <v>1300</v>
      </c>
      <c r="J155" s="73">
        <f t="shared" si="31"/>
        <v>203.12</v>
      </c>
      <c r="K155" s="74">
        <f t="shared" si="32"/>
        <v>1096.8800000000001</v>
      </c>
      <c r="L155" s="75">
        <f t="shared" si="33"/>
        <v>812.50000000000011</v>
      </c>
      <c r="M155" s="73">
        <f t="shared" si="34"/>
        <v>81.25</v>
      </c>
      <c r="N155" s="74">
        <f t="shared" si="35"/>
        <v>731.25000000000011</v>
      </c>
      <c r="O155" s="74">
        <f>ROUND(I155*28%/128%,2)</f>
        <v>284.38</v>
      </c>
      <c r="P155" s="42"/>
    </row>
    <row r="156" spans="1:16" s="3" customFormat="1" x14ac:dyDescent="0.25">
      <c r="A156" s="5" t="s">
        <v>14</v>
      </c>
      <c r="B156" s="5">
        <v>2040006659</v>
      </c>
      <c r="C156" s="11" t="s">
        <v>788</v>
      </c>
      <c r="D156" s="5">
        <v>10</v>
      </c>
      <c r="E156" s="5" t="s">
        <v>31</v>
      </c>
      <c r="F156" s="5" t="s">
        <v>16</v>
      </c>
      <c r="G156" s="70">
        <v>30049094</v>
      </c>
      <c r="H156" s="71">
        <v>0.12</v>
      </c>
      <c r="I156" s="72">
        <v>41.8</v>
      </c>
      <c r="J156" s="73">
        <f t="shared" si="31"/>
        <v>7.46</v>
      </c>
      <c r="K156" s="74">
        <f t="shared" si="32"/>
        <v>34.339999999999996</v>
      </c>
      <c r="L156" s="75">
        <f t="shared" si="33"/>
        <v>29.859999999999996</v>
      </c>
      <c r="M156" s="73">
        <f t="shared" si="34"/>
        <v>2.99</v>
      </c>
      <c r="N156" s="74">
        <f t="shared" si="35"/>
        <v>26.869999999999994</v>
      </c>
      <c r="O156" s="74">
        <f>ROUND(I156*12%/112%,2)</f>
        <v>4.4800000000000004</v>
      </c>
      <c r="P156" s="42"/>
    </row>
    <row r="157" spans="1:16" s="3" customFormat="1" x14ac:dyDescent="0.25">
      <c r="A157" s="5" t="s">
        <v>14</v>
      </c>
      <c r="B157" s="5">
        <v>2030002238</v>
      </c>
      <c r="C157" s="11" t="s">
        <v>897</v>
      </c>
      <c r="D157" s="5">
        <v>50</v>
      </c>
      <c r="E157" s="5" t="s">
        <v>12</v>
      </c>
      <c r="F157" s="5" t="s">
        <v>885</v>
      </c>
      <c r="G157" s="70">
        <v>33051090</v>
      </c>
      <c r="H157" s="71">
        <v>0.28000000000000003</v>
      </c>
      <c r="I157" s="72">
        <v>270</v>
      </c>
      <c r="J157" s="73">
        <f t="shared" si="31"/>
        <v>42.19</v>
      </c>
      <c r="K157" s="74">
        <f t="shared" si="32"/>
        <v>227.81</v>
      </c>
      <c r="L157" s="75">
        <f t="shared" si="33"/>
        <v>168.75</v>
      </c>
      <c r="M157" s="73">
        <f t="shared" si="34"/>
        <v>16.88</v>
      </c>
      <c r="N157" s="74">
        <f t="shared" si="35"/>
        <v>151.87</v>
      </c>
      <c r="O157" s="74">
        <f>ROUND(I157*28%/128%,2)</f>
        <v>59.06</v>
      </c>
      <c r="P157" s="42"/>
    </row>
    <row r="158" spans="1:16" s="3" customFormat="1" x14ac:dyDescent="0.25">
      <c r="A158" s="5" t="s">
        <v>7</v>
      </c>
      <c r="B158" s="6">
        <v>2040000495</v>
      </c>
      <c r="C158" s="7" t="s">
        <v>290</v>
      </c>
      <c r="D158" s="6">
        <v>60</v>
      </c>
      <c r="E158" s="6" t="s">
        <v>12</v>
      </c>
      <c r="F158" s="5" t="s">
        <v>10</v>
      </c>
      <c r="G158" s="70">
        <v>30049069</v>
      </c>
      <c r="H158" s="71">
        <v>0.12</v>
      </c>
      <c r="I158" s="72">
        <v>42.3</v>
      </c>
      <c r="J158" s="73">
        <f t="shared" si="31"/>
        <v>7.55</v>
      </c>
      <c r="K158" s="73">
        <f t="shared" si="32"/>
        <v>34.75</v>
      </c>
      <c r="L158" s="75">
        <f t="shared" si="33"/>
        <v>30.22</v>
      </c>
      <c r="M158" s="73">
        <f t="shared" si="34"/>
        <v>3.02</v>
      </c>
      <c r="N158" s="73">
        <f t="shared" si="35"/>
        <v>27.2</v>
      </c>
      <c r="O158" s="74">
        <f>ROUND(I158*12%/112%,2)</f>
        <v>4.53</v>
      </c>
      <c r="P158" s="42"/>
    </row>
    <row r="159" spans="1:16" s="3" customFormat="1" x14ac:dyDescent="0.25">
      <c r="A159" s="5" t="s">
        <v>7</v>
      </c>
      <c r="B159" s="6">
        <v>2040000352</v>
      </c>
      <c r="C159" s="14" t="s">
        <v>237</v>
      </c>
      <c r="D159" s="6">
        <v>2</v>
      </c>
      <c r="E159" s="6" t="s">
        <v>12</v>
      </c>
      <c r="F159" s="5" t="s">
        <v>10</v>
      </c>
      <c r="G159" s="70">
        <v>30049099</v>
      </c>
      <c r="H159" s="71">
        <v>0.05</v>
      </c>
      <c r="I159" s="72">
        <v>22.59</v>
      </c>
      <c r="J159" s="73">
        <f t="shared" si="31"/>
        <v>4.3</v>
      </c>
      <c r="K159" s="73">
        <f t="shared" si="32"/>
        <v>18.29</v>
      </c>
      <c r="L159" s="75">
        <f t="shared" si="33"/>
        <v>17.21</v>
      </c>
      <c r="M159" s="73">
        <f t="shared" si="34"/>
        <v>1.72</v>
      </c>
      <c r="N159" s="73">
        <f t="shared" si="35"/>
        <v>15.49</v>
      </c>
      <c r="O159" s="74">
        <f>ROUND(I159*5%/105%,2)</f>
        <v>1.08</v>
      </c>
      <c r="P159" s="42"/>
    </row>
    <row r="160" spans="1:16" s="3" customFormat="1" x14ac:dyDescent="0.25">
      <c r="A160" s="5" t="s">
        <v>14</v>
      </c>
      <c r="B160" s="5">
        <v>2040001206</v>
      </c>
      <c r="C160" s="11" t="s">
        <v>471</v>
      </c>
      <c r="D160" s="5">
        <v>10</v>
      </c>
      <c r="E160" s="5" t="s">
        <v>9</v>
      </c>
      <c r="F160" s="5" t="s">
        <v>171</v>
      </c>
      <c r="G160" s="70">
        <v>30049099</v>
      </c>
      <c r="H160" s="71">
        <v>0.12</v>
      </c>
      <c r="I160" s="72">
        <v>197.5</v>
      </c>
      <c r="J160" s="73">
        <f t="shared" si="31"/>
        <v>35.270000000000003</v>
      </c>
      <c r="K160" s="74">
        <f t="shared" si="32"/>
        <v>162.22999999999999</v>
      </c>
      <c r="L160" s="75">
        <f t="shared" si="33"/>
        <v>141.07</v>
      </c>
      <c r="M160" s="73">
        <f t="shared" si="34"/>
        <v>14.11</v>
      </c>
      <c r="N160" s="74">
        <f t="shared" si="35"/>
        <v>126.96000000000001</v>
      </c>
      <c r="O160" s="74">
        <f>ROUND(I160*12%/112%,2)</f>
        <v>21.16</v>
      </c>
      <c r="P160" s="42"/>
    </row>
    <row r="161" spans="1:16" s="3" customFormat="1" x14ac:dyDescent="0.25">
      <c r="A161" s="5" t="s">
        <v>7</v>
      </c>
      <c r="B161" s="6">
        <v>2040000917</v>
      </c>
      <c r="C161" s="7" t="s">
        <v>422</v>
      </c>
      <c r="D161" s="6">
        <v>6</v>
      </c>
      <c r="E161" s="6" t="s">
        <v>9</v>
      </c>
      <c r="F161" s="5" t="s">
        <v>10</v>
      </c>
      <c r="G161" s="70">
        <v>30049099</v>
      </c>
      <c r="H161" s="71">
        <v>0.12</v>
      </c>
      <c r="I161" s="72">
        <v>76.900000000000006</v>
      </c>
      <c r="J161" s="73">
        <f t="shared" si="31"/>
        <v>13.73</v>
      </c>
      <c r="K161" s="73">
        <f t="shared" si="32"/>
        <v>63.17</v>
      </c>
      <c r="L161" s="75">
        <f t="shared" si="33"/>
        <v>54.93</v>
      </c>
      <c r="M161" s="73">
        <f t="shared" si="34"/>
        <v>5.49</v>
      </c>
      <c r="N161" s="73">
        <f t="shared" si="35"/>
        <v>49.44</v>
      </c>
      <c r="O161" s="74">
        <f>ROUND(I161*12%/112%,2)</f>
        <v>8.24</v>
      </c>
      <c r="P161" s="42"/>
    </row>
    <row r="162" spans="1:16" s="3" customFormat="1" x14ac:dyDescent="0.25">
      <c r="A162" s="5" t="s">
        <v>7</v>
      </c>
      <c r="B162" s="6">
        <v>2040000273</v>
      </c>
      <c r="C162" s="7" t="s">
        <v>200</v>
      </c>
      <c r="D162" s="6">
        <v>15</v>
      </c>
      <c r="E162" s="6" t="s">
        <v>12</v>
      </c>
      <c r="F162" s="5" t="s">
        <v>10</v>
      </c>
      <c r="G162" s="70">
        <v>30049069</v>
      </c>
      <c r="H162" s="71">
        <v>0.12</v>
      </c>
      <c r="I162" s="72">
        <v>30.59</v>
      </c>
      <c r="J162" s="73">
        <f t="shared" si="31"/>
        <v>5.46</v>
      </c>
      <c r="K162" s="73">
        <f t="shared" si="32"/>
        <v>25.13</v>
      </c>
      <c r="L162" s="75">
        <f t="shared" si="33"/>
        <v>21.849999999999998</v>
      </c>
      <c r="M162" s="73">
        <f t="shared" si="34"/>
        <v>2.19</v>
      </c>
      <c r="N162" s="73">
        <f t="shared" si="35"/>
        <v>19.659999999999997</v>
      </c>
      <c r="O162" s="74">
        <f>ROUND(I162*12%/112%,2)</f>
        <v>3.28</v>
      </c>
      <c r="P162" s="47"/>
    </row>
    <row r="163" spans="1:16" s="3" customFormat="1" x14ac:dyDescent="0.25">
      <c r="A163" s="5" t="s">
        <v>7</v>
      </c>
      <c r="B163" s="6">
        <v>2040006448</v>
      </c>
      <c r="C163" s="14" t="s">
        <v>770</v>
      </c>
      <c r="D163" s="5">
        <v>50</v>
      </c>
      <c r="E163" s="5" t="s">
        <v>12</v>
      </c>
      <c r="F163" s="5" t="s">
        <v>10</v>
      </c>
      <c r="G163" s="70">
        <v>30041090</v>
      </c>
      <c r="H163" s="71">
        <v>0.12</v>
      </c>
      <c r="I163" s="72">
        <v>48.3</v>
      </c>
      <c r="J163" s="73">
        <f t="shared" si="31"/>
        <v>8.6199999999999992</v>
      </c>
      <c r="K163" s="73">
        <f t="shared" si="32"/>
        <v>39.68</v>
      </c>
      <c r="L163" s="75">
        <f t="shared" si="33"/>
        <v>34.5</v>
      </c>
      <c r="M163" s="73">
        <f t="shared" si="34"/>
        <v>3.45</v>
      </c>
      <c r="N163" s="73">
        <f t="shared" si="35"/>
        <v>31.049999999999997</v>
      </c>
      <c r="O163" s="74">
        <f>ROUND(I163*12%/112%,2)</f>
        <v>5.18</v>
      </c>
      <c r="P163" s="42"/>
    </row>
    <row r="164" spans="1:16" s="3" customFormat="1" x14ac:dyDescent="0.25">
      <c r="A164" s="5" t="s">
        <v>14</v>
      </c>
      <c r="B164" s="5">
        <v>2030002255</v>
      </c>
      <c r="C164" s="11" t="s">
        <v>903</v>
      </c>
      <c r="D164" s="5">
        <v>30</v>
      </c>
      <c r="E164" s="5" t="s">
        <v>12</v>
      </c>
      <c r="F164" s="5" t="s">
        <v>885</v>
      </c>
      <c r="G164" s="70">
        <v>33049990</v>
      </c>
      <c r="H164" s="71">
        <v>0.28000000000000003</v>
      </c>
      <c r="I164" s="72">
        <v>450</v>
      </c>
      <c r="J164" s="73">
        <f t="shared" si="31"/>
        <v>70.31</v>
      </c>
      <c r="K164" s="74">
        <f t="shared" si="32"/>
        <v>379.69</v>
      </c>
      <c r="L164" s="75">
        <f t="shared" si="33"/>
        <v>281.25</v>
      </c>
      <c r="M164" s="73">
        <f t="shared" si="34"/>
        <v>28.13</v>
      </c>
      <c r="N164" s="74">
        <f t="shared" si="35"/>
        <v>253.12</v>
      </c>
      <c r="O164" s="74">
        <f>ROUND(I164*28%/128%,2)</f>
        <v>98.44</v>
      </c>
      <c r="P164" s="42"/>
    </row>
    <row r="165" spans="1:16" s="3" customFormat="1" x14ac:dyDescent="0.25">
      <c r="A165" s="5" t="s">
        <v>14</v>
      </c>
      <c r="B165" s="5">
        <v>2030002255</v>
      </c>
      <c r="C165" s="13" t="s">
        <v>904</v>
      </c>
      <c r="D165" s="5"/>
      <c r="E165" s="5"/>
      <c r="F165" s="5" t="s">
        <v>885</v>
      </c>
      <c r="G165" s="70">
        <v>33049990</v>
      </c>
      <c r="H165" s="71">
        <v>0.28000000000000003</v>
      </c>
      <c r="I165" s="72">
        <v>450</v>
      </c>
      <c r="J165" s="73">
        <f t="shared" si="31"/>
        <v>70.31</v>
      </c>
      <c r="K165" s="74">
        <f t="shared" si="32"/>
        <v>379.69</v>
      </c>
      <c r="L165" s="75">
        <f t="shared" si="33"/>
        <v>281.25</v>
      </c>
      <c r="M165" s="73">
        <f t="shared" si="34"/>
        <v>28.13</v>
      </c>
      <c r="N165" s="74">
        <f t="shared" si="35"/>
        <v>253.12</v>
      </c>
      <c r="O165" s="74">
        <f>ROUND(I165*28%/128%,2)</f>
        <v>98.44</v>
      </c>
      <c r="P165" s="42"/>
    </row>
    <row r="166" spans="1:16" s="3" customFormat="1" x14ac:dyDescent="0.25">
      <c r="A166" s="5" t="s">
        <v>7</v>
      </c>
      <c r="B166" s="5">
        <v>2040004020</v>
      </c>
      <c r="C166" s="22" t="s">
        <v>649</v>
      </c>
      <c r="D166" s="5">
        <v>10</v>
      </c>
      <c r="E166" s="5" t="s">
        <v>9</v>
      </c>
      <c r="F166" s="5" t="s">
        <v>83</v>
      </c>
      <c r="G166" s="70">
        <v>30041030</v>
      </c>
      <c r="H166" s="71">
        <v>0.12</v>
      </c>
      <c r="I166" s="72">
        <v>157.69999999999999</v>
      </c>
      <c r="J166" s="73">
        <f t="shared" si="31"/>
        <v>28.16</v>
      </c>
      <c r="K166" s="74">
        <f t="shared" si="32"/>
        <v>129.54</v>
      </c>
      <c r="L166" s="75">
        <f t="shared" si="33"/>
        <v>112.63999999999999</v>
      </c>
      <c r="M166" s="73">
        <f t="shared" si="34"/>
        <v>11.26</v>
      </c>
      <c r="N166" s="74">
        <f t="shared" si="35"/>
        <v>101.38</v>
      </c>
      <c r="O166" s="74">
        <f>ROUND(I166*12%/112%,2)</f>
        <v>16.899999999999999</v>
      </c>
      <c r="P166" s="42"/>
    </row>
    <row r="167" spans="1:16" s="3" customFormat="1" x14ac:dyDescent="0.25">
      <c r="A167" s="5" t="s">
        <v>7</v>
      </c>
      <c r="B167" s="5">
        <v>2040000340</v>
      </c>
      <c r="C167" s="11" t="s">
        <v>230</v>
      </c>
      <c r="D167" s="5">
        <v>60</v>
      </c>
      <c r="E167" s="5" t="s">
        <v>12</v>
      </c>
      <c r="F167" s="5" t="s">
        <v>40</v>
      </c>
      <c r="G167" s="70">
        <v>30049073</v>
      </c>
      <c r="H167" s="71">
        <v>0.12</v>
      </c>
      <c r="I167" s="72">
        <v>19.91</v>
      </c>
      <c r="J167" s="73">
        <f t="shared" si="31"/>
        <v>3.56</v>
      </c>
      <c r="K167" s="74">
        <f t="shared" si="32"/>
        <v>16.350000000000001</v>
      </c>
      <c r="L167" s="75">
        <f t="shared" si="33"/>
        <v>14.220000000000002</v>
      </c>
      <c r="M167" s="73">
        <f t="shared" si="34"/>
        <v>1.42</v>
      </c>
      <c r="N167" s="74">
        <f t="shared" si="35"/>
        <v>12.8</v>
      </c>
      <c r="O167" s="74">
        <f>ROUND(I167*12%/112%,2)</f>
        <v>2.13</v>
      </c>
      <c r="P167" s="42"/>
    </row>
    <row r="168" spans="1:16" s="3" customFormat="1" x14ac:dyDescent="0.25">
      <c r="A168" s="5" t="s">
        <v>14</v>
      </c>
      <c r="B168" s="5">
        <v>2040004816</v>
      </c>
      <c r="C168" s="11" t="s">
        <v>933</v>
      </c>
      <c r="D168" s="5">
        <v>15</v>
      </c>
      <c r="E168" s="5" t="s">
        <v>150</v>
      </c>
      <c r="F168" s="5" t="s">
        <v>911</v>
      </c>
      <c r="G168" s="70">
        <v>33049990</v>
      </c>
      <c r="H168" s="71">
        <v>0.28000000000000003</v>
      </c>
      <c r="I168" s="72">
        <v>1320</v>
      </c>
      <c r="J168" s="73">
        <f t="shared" si="31"/>
        <v>206.25</v>
      </c>
      <c r="K168" s="74">
        <f t="shared" si="32"/>
        <v>1113.75</v>
      </c>
      <c r="L168" s="75">
        <f t="shared" si="33"/>
        <v>825</v>
      </c>
      <c r="M168" s="73">
        <f t="shared" si="34"/>
        <v>82.5</v>
      </c>
      <c r="N168" s="74">
        <f t="shared" si="35"/>
        <v>742.5</v>
      </c>
      <c r="O168" s="74">
        <f>ROUND(I168*28%/128%,2)</f>
        <v>288.75</v>
      </c>
      <c r="P168" s="42"/>
    </row>
    <row r="169" spans="1:16" s="3" customFormat="1" x14ac:dyDescent="0.25">
      <c r="A169" s="5" t="s">
        <v>7</v>
      </c>
      <c r="B169" s="5">
        <v>2030000049</v>
      </c>
      <c r="C169" s="9" t="s">
        <v>39</v>
      </c>
      <c r="D169" s="5">
        <v>1.5</v>
      </c>
      <c r="E169" s="5" t="s">
        <v>12</v>
      </c>
      <c r="F169" s="5" t="s">
        <v>40</v>
      </c>
      <c r="G169" s="70">
        <v>30049087</v>
      </c>
      <c r="H169" s="71">
        <v>0.12</v>
      </c>
      <c r="I169" s="72">
        <v>3.68</v>
      </c>
      <c r="J169" s="73">
        <f t="shared" si="31"/>
        <v>0.66</v>
      </c>
      <c r="K169" s="74">
        <f t="shared" si="32"/>
        <v>3.02</v>
      </c>
      <c r="L169" s="75">
        <f t="shared" si="33"/>
        <v>2.63</v>
      </c>
      <c r="M169" s="73">
        <f t="shared" si="34"/>
        <v>0.26</v>
      </c>
      <c r="N169" s="74">
        <f t="shared" si="35"/>
        <v>2.3699999999999997</v>
      </c>
      <c r="O169" s="74">
        <f>ROUND(I169*12%/112%,2)</f>
        <v>0.39</v>
      </c>
      <c r="P169" s="42"/>
    </row>
    <row r="170" spans="1:16" s="3" customFormat="1" x14ac:dyDescent="0.25">
      <c r="A170" s="5" t="s">
        <v>7</v>
      </c>
      <c r="B170" s="6">
        <v>2040000264</v>
      </c>
      <c r="C170" s="7" t="s">
        <v>193</v>
      </c>
      <c r="D170" s="6">
        <v>10</v>
      </c>
      <c r="E170" s="6" t="s">
        <v>9</v>
      </c>
      <c r="F170" s="5" t="s">
        <v>10</v>
      </c>
      <c r="G170" s="70">
        <v>30049069</v>
      </c>
      <c r="H170" s="71">
        <v>0.12</v>
      </c>
      <c r="I170" s="72">
        <v>69.7</v>
      </c>
      <c r="J170" s="73">
        <f t="shared" si="31"/>
        <v>12.45</v>
      </c>
      <c r="K170" s="73">
        <f t="shared" si="32"/>
        <v>57.25</v>
      </c>
      <c r="L170" s="75">
        <f t="shared" si="33"/>
        <v>49.78</v>
      </c>
      <c r="M170" s="73">
        <f t="shared" si="34"/>
        <v>4.9800000000000004</v>
      </c>
      <c r="N170" s="73">
        <f t="shared" si="35"/>
        <v>44.8</v>
      </c>
      <c r="O170" s="74">
        <f>ROUND(I170*12%/112%,2)</f>
        <v>7.47</v>
      </c>
      <c r="P170" s="42"/>
    </row>
    <row r="171" spans="1:16" s="3" customFormat="1" x14ac:dyDescent="0.25">
      <c r="A171" s="5" t="s">
        <v>7</v>
      </c>
      <c r="B171" s="6">
        <v>2040000398</v>
      </c>
      <c r="C171" s="7" t="s">
        <v>253</v>
      </c>
      <c r="D171" s="6">
        <v>10</v>
      </c>
      <c r="E171" s="6" t="s">
        <v>9</v>
      </c>
      <c r="F171" s="5" t="s">
        <v>10</v>
      </c>
      <c r="G171" s="70">
        <v>30042099</v>
      </c>
      <c r="H171" s="71">
        <v>0.12</v>
      </c>
      <c r="I171" s="72">
        <v>16.37</v>
      </c>
      <c r="J171" s="73">
        <f t="shared" si="31"/>
        <v>2.92</v>
      </c>
      <c r="K171" s="73">
        <f t="shared" si="32"/>
        <v>13.450000000000001</v>
      </c>
      <c r="L171" s="75">
        <f t="shared" si="33"/>
        <v>11.700000000000001</v>
      </c>
      <c r="M171" s="73">
        <f t="shared" si="34"/>
        <v>1.17</v>
      </c>
      <c r="N171" s="73">
        <f t="shared" si="35"/>
        <v>10.530000000000001</v>
      </c>
      <c r="O171" s="74">
        <f>ROUND(I171*12%/112%,2)</f>
        <v>1.75</v>
      </c>
      <c r="P171" s="42"/>
    </row>
    <row r="172" spans="1:16" s="3" customFormat="1" x14ac:dyDescent="0.25">
      <c r="A172" s="5" t="s">
        <v>7</v>
      </c>
      <c r="B172" s="6">
        <v>2040003647</v>
      </c>
      <c r="C172" s="14" t="s">
        <v>604</v>
      </c>
      <c r="D172" s="6">
        <v>10</v>
      </c>
      <c r="E172" s="6" t="s">
        <v>9</v>
      </c>
      <c r="F172" s="5" t="s">
        <v>10</v>
      </c>
      <c r="G172" s="70">
        <v>30049069</v>
      </c>
      <c r="H172" s="71">
        <v>0.12</v>
      </c>
      <c r="I172" s="72">
        <v>64.790000000000006</v>
      </c>
      <c r="J172" s="73">
        <f t="shared" si="31"/>
        <v>11.57</v>
      </c>
      <c r="K172" s="73">
        <f t="shared" si="32"/>
        <v>53.220000000000006</v>
      </c>
      <c r="L172" s="75">
        <f t="shared" si="33"/>
        <v>46.280000000000008</v>
      </c>
      <c r="M172" s="73">
        <f t="shared" si="34"/>
        <v>4.63</v>
      </c>
      <c r="N172" s="73">
        <f t="shared" si="35"/>
        <v>41.650000000000006</v>
      </c>
      <c r="O172" s="74">
        <f>ROUND(I172*12%/112%,2)</f>
        <v>6.94</v>
      </c>
      <c r="P172" s="42"/>
    </row>
    <row r="173" spans="1:16" s="3" customFormat="1" ht="24" x14ac:dyDescent="0.25">
      <c r="A173" s="5" t="s">
        <v>14</v>
      </c>
      <c r="B173" s="41">
        <v>2040006476</v>
      </c>
      <c r="C173" s="36" t="s">
        <v>887</v>
      </c>
      <c r="D173" s="5">
        <v>200</v>
      </c>
      <c r="E173" s="5" t="s">
        <v>12</v>
      </c>
      <c r="F173" s="5" t="s">
        <v>885</v>
      </c>
      <c r="G173" s="70">
        <v>33051090</v>
      </c>
      <c r="H173" s="71">
        <v>0.28000000000000003</v>
      </c>
      <c r="I173" s="72">
        <v>1150</v>
      </c>
      <c r="J173" s="73">
        <f t="shared" si="31"/>
        <v>179.69</v>
      </c>
      <c r="K173" s="74">
        <f t="shared" si="32"/>
        <v>970.31</v>
      </c>
      <c r="L173" s="75">
        <f t="shared" si="33"/>
        <v>718.75</v>
      </c>
      <c r="M173" s="73">
        <f t="shared" si="34"/>
        <v>71.88</v>
      </c>
      <c r="N173" s="74">
        <f t="shared" si="35"/>
        <v>646.86999999999989</v>
      </c>
      <c r="O173" s="74">
        <f>ROUND(I173*28%/128%,2)</f>
        <v>251.56</v>
      </c>
      <c r="P173" s="42"/>
    </row>
    <row r="174" spans="1:16" s="3" customFormat="1" x14ac:dyDescent="0.25">
      <c r="A174" s="5" t="s">
        <v>14</v>
      </c>
      <c r="B174" s="5">
        <v>2040005728</v>
      </c>
      <c r="C174" s="11" t="s">
        <v>713</v>
      </c>
      <c r="D174" s="5">
        <v>10</v>
      </c>
      <c r="E174" s="5" t="s">
        <v>9</v>
      </c>
      <c r="F174" s="5" t="s">
        <v>38</v>
      </c>
      <c r="G174" s="70">
        <v>30049099</v>
      </c>
      <c r="H174" s="71">
        <v>0.12</v>
      </c>
      <c r="I174" s="72">
        <v>195</v>
      </c>
      <c r="J174" s="73">
        <f t="shared" si="31"/>
        <v>34.82</v>
      </c>
      <c r="K174" s="74">
        <f t="shared" si="32"/>
        <v>160.18</v>
      </c>
      <c r="L174" s="75">
        <f t="shared" si="33"/>
        <v>139.29000000000002</v>
      </c>
      <c r="M174" s="73">
        <f t="shared" si="34"/>
        <v>13.93</v>
      </c>
      <c r="N174" s="74">
        <f t="shared" si="35"/>
        <v>125.36</v>
      </c>
      <c r="O174" s="74">
        <f>ROUND(I174*12%/112%,2)</f>
        <v>20.89</v>
      </c>
      <c r="P174" s="42"/>
    </row>
    <row r="175" spans="1:16" s="3" customFormat="1" x14ac:dyDescent="0.25">
      <c r="A175" s="5" t="s">
        <v>14</v>
      </c>
      <c r="B175" s="5">
        <v>2040001391</v>
      </c>
      <c r="C175" s="11" t="s">
        <v>910</v>
      </c>
      <c r="D175" s="5">
        <v>50</v>
      </c>
      <c r="E175" s="5" t="s">
        <v>12</v>
      </c>
      <c r="F175" s="5" t="s">
        <v>911</v>
      </c>
      <c r="G175" s="70">
        <v>33049990</v>
      </c>
      <c r="H175" s="71">
        <v>0.28000000000000003</v>
      </c>
      <c r="I175" s="72">
        <v>600</v>
      </c>
      <c r="J175" s="73">
        <f t="shared" si="31"/>
        <v>93.75</v>
      </c>
      <c r="K175" s="74">
        <f t="shared" si="32"/>
        <v>506.25</v>
      </c>
      <c r="L175" s="75">
        <f t="shared" si="33"/>
        <v>375</v>
      </c>
      <c r="M175" s="73">
        <f t="shared" si="34"/>
        <v>37.5</v>
      </c>
      <c r="N175" s="74">
        <f t="shared" si="35"/>
        <v>337.5</v>
      </c>
      <c r="O175" s="74">
        <f>ROUND(I175*28%/128%,2)</f>
        <v>131.25</v>
      </c>
      <c r="P175" s="42"/>
    </row>
    <row r="176" spans="1:16" s="3" customFormat="1" x14ac:dyDescent="0.25">
      <c r="A176" s="5" t="s">
        <v>7</v>
      </c>
      <c r="B176" s="6">
        <v>2040004008</v>
      </c>
      <c r="C176" s="7" t="s">
        <v>644</v>
      </c>
      <c r="D176" s="6">
        <v>100</v>
      </c>
      <c r="E176" s="6" t="s">
        <v>12</v>
      </c>
      <c r="F176" s="5" t="s">
        <v>10</v>
      </c>
      <c r="G176" s="70">
        <v>30042034</v>
      </c>
      <c r="H176" s="71">
        <v>0.12</v>
      </c>
      <c r="I176" s="72">
        <v>159</v>
      </c>
      <c r="J176" s="73">
        <f t="shared" si="31"/>
        <v>28.39</v>
      </c>
      <c r="K176" s="73">
        <f t="shared" si="32"/>
        <v>130.61000000000001</v>
      </c>
      <c r="L176" s="75">
        <f t="shared" si="33"/>
        <v>113.57000000000002</v>
      </c>
      <c r="M176" s="73">
        <f t="shared" si="34"/>
        <v>11.36</v>
      </c>
      <c r="N176" s="73">
        <f t="shared" si="35"/>
        <v>102.21000000000001</v>
      </c>
      <c r="O176" s="74">
        <f t="shared" ref="O176:O182" si="37">ROUND(I176*12%/112%,2)</f>
        <v>17.04</v>
      </c>
      <c r="P176" s="42"/>
    </row>
    <row r="177" spans="1:16" s="3" customFormat="1" x14ac:dyDescent="0.25">
      <c r="A177" s="5" t="s">
        <v>7</v>
      </c>
      <c r="B177" s="6">
        <v>2040001070</v>
      </c>
      <c r="C177" s="14" t="s">
        <v>450</v>
      </c>
      <c r="D177" s="6">
        <v>10</v>
      </c>
      <c r="E177" s="6" t="s">
        <v>31</v>
      </c>
      <c r="F177" s="5" t="s">
        <v>10</v>
      </c>
      <c r="G177" s="70">
        <v>30049039</v>
      </c>
      <c r="H177" s="71">
        <v>0.12</v>
      </c>
      <c r="I177" s="72">
        <v>73.099999999999994</v>
      </c>
      <c r="J177" s="73">
        <f t="shared" si="31"/>
        <v>13.05</v>
      </c>
      <c r="K177" s="73">
        <f t="shared" si="32"/>
        <v>60.05</v>
      </c>
      <c r="L177" s="75">
        <f t="shared" si="33"/>
        <v>52.22</v>
      </c>
      <c r="M177" s="73">
        <f t="shared" si="34"/>
        <v>5.22</v>
      </c>
      <c r="N177" s="73">
        <f t="shared" si="35"/>
        <v>47</v>
      </c>
      <c r="O177" s="74">
        <f t="shared" si="37"/>
        <v>7.83</v>
      </c>
      <c r="P177" s="42"/>
    </row>
    <row r="178" spans="1:16" s="3" customFormat="1" x14ac:dyDescent="0.25">
      <c r="A178" s="5" t="s">
        <v>7</v>
      </c>
      <c r="B178" s="6">
        <v>2040000785</v>
      </c>
      <c r="C178" s="7" t="s">
        <v>380</v>
      </c>
      <c r="D178" s="6">
        <v>10</v>
      </c>
      <c r="E178" s="6" t="s">
        <v>31</v>
      </c>
      <c r="F178" s="5" t="s">
        <v>10</v>
      </c>
      <c r="G178" s="70">
        <v>30049099</v>
      </c>
      <c r="H178" s="71">
        <v>0.12</v>
      </c>
      <c r="I178" s="72">
        <v>104.4</v>
      </c>
      <c r="J178" s="73">
        <f t="shared" si="31"/>
        <v>18.64</v>
      </c>
      <c r="K178" s="73">
        <f t="shared" si="32"/>
        <v>85.76</v>
      </c>
      <c r="L178" s="75">
        <f t="shared" si="33"/>
        <v>74.570000000000007</v>
      </c>
      <c r="M178" s="73">
        <f t="shared" si="34"/>
        <v>7.46</v>
      </c>
      <c r="N178" s="73">
        <f t="shared" si="35"/>
        <v>67.110000000000014</v>
      </c>
      <c r="O178" s="74">
        <f t="shared" si="37"/>
        <v>11.19</v>
      </c>
      <c r="P178" s="42"/>
    </row>
    <row r="179" spans="1:16" s="3" customFormat="1" x14ac:dyDescent="0.25">
      <c r="A179" s="5" t="s">
        <v>7</v>
      </c>
      <c r="B179" s="6">
        <v>2040006376</v>
      </c>
      <c r="C179" s="14" t="s">
        <v>759</v>
      </c>
      <c r="D179" s="6" t="s">
        <v>760</v>
      </c>
      <c r="E179" s="6" t="s">
        <v>182</v>
      </c>
      <c r="F179" s="5" t="s">
        <v>10</v>
      </c>
      <c r="G179" s="70">
        <v>30042099</v>
      </c>
      <c r="H179" s="71">
        <v>0.12</v>
      </c>
      <c r="I179" s="72">
        <v>207.9</v>
      </c>
      <c r="J179" s="73">
        <f t="shared" si="31"/>
        <v>37.119999999999997</v>
      </c>
      <c r="K179" s="73">
        <f t="shared" si="32"/>
        <v>170.78</v>
      </c>
      <c r="L179" s="75">
        <f t="shared" si="33"/>
        <v>148.5</v>
      </c>
      <c r="M179" s="73">
        <f t="shared" si="34"/>
        <v>14.85</v>
      </c>
      <c r="N179" s="73">
        <f t="shared" si="35"/>
        <v>133.65</v>
      </c>
      <c r="O179" s="74">
        <f t="shared" si="37"/>
        <v>22.28</v>
      </c>
      <c r="P179" s="42"/>
    </row>
    <row r="180" spans="1:16" s="3" customFormat="1" x14ac:dyDescent="0.25">
      <c r="A180" s="5" t="s">
        <v>14</v>
      </c>
      <c r="B180" s="5">
        <v>2040000742</v>
      </c>
      <c r="C180" s="11" t="s">
        <v>365</v>
      </c>
      <c r="D180" s="5">
        <v>10</v>
      </c>
      <c r="E180" s="5" t="s">
        <v>9</v>
      </c>
      <c r="F180" s="5" t="s">
        <v>16</v>
      </c>
      <c r="G180" s="70" t="s">
        <v>364</v>
      </c>
      <c r="H180" s="71">
        <v>0.12</v>
      </c>
      <c r="I180" s="72">
        <v>76.5</v>
      </c>
      <c r="J180" s="73">
        <f t="shared" si="31"/>
        <v>13.66</v>
      </c>
      <c r="K180" s="74">
        <f t="shared" si="32"/>
        <v>62.84</v>
      </c>
      <c r="L180" s="75">
        <f t="shared" si="33"/>
        <v>54.64</v>
      </c>
      <c r="M180" s="73">
        <f t="shared" si="34"/>
        <v>5.46</v>
      </c>
      <c r="N180" s="74">
        <f t="shared" si="35"/>
        <v>49.180000000000007</v>
      </c>
      <c r="O180" s="74">
        <f t="shared" si="37"/>
        <v>8.1999999999999993</v>
      </c>
      <c r="P180" s="42"/>
    </row>
    <row r="181" spans="1:16" s="3" customFormat="1" x14ac:dyDescent="0.25">
      <c r="A181" s="5" t="s">
        <v>7</v>
      </c>
      <c r="B181" s="6">
        <v>2040003384</v>
      </c>
      <c r="C181" s="7" t="s">
        <v>576</v>
      </c>
      <c r="D181" s="6">
        <v>10</v>
      </c>
      <c r="E181" s="6" t="s">
        <v>9</v>
      </c>
      <c r="F181" s="5" t="s">
        <v>10</v>
      </c>
      <c r="G181" s="70">
        <v>30049069</v>
      </c>
      <c r="H181" s="71">
        <v>0.12</v>
      </c>
      <c r="I181" s="72">
        <v>22.9</v>
      </c>
      <c r="J181" s="73">
        <f t="shared" si="31"/>
        <v>4.09</v>
      </c>
      <c r="K181" s="73">
        <f t="shared" si="32"/>
        <v>18.809999999999999</v>
      </c>
      <c r="L181" s="75">
        <f t="shared" si="33"/>
        <v>16.36</v>
      </c>
      <c r="M181" s="73">
        <f t="shared" si="34"/>
        <v>1.64</v>
      </c>
      <c r="N181" s="73">
        <f t="shared" si="35"/>
        <v>14.719999999999999</v>
      </c>
      <c r="O181" s="74">
        <f t="shared" si="37"/>
        <v>2.4500000000000002</v>
      </c>
      <c r="P181" s="42"/>
    </row>
    <row r="182" spans="1:16" s="3" customFormat="1" x14ac:dyDescent="0.25">
      <c r="A182" s="5" t="s">
        <v>7</v>
      </c>
      <c r="B182" s="5">
        <v>2040006404</v>
      </c>
      <c r="C182" s="11" t="s">
        <v>764</v>
      </c>
      <c r="D182" s="5">
        <v>10</v>
      </c>
      <c r="E182" s="5" t="s">
        <v>9</v>
      </c>
      <c r="F182" s="5" t="s">
        <v>32</v>
      </c>
      <c r="G182" s="70">
        <v>30049031</v>
      </c>
      <c r="H182" s="71">
        <v>0.12</v>
      </c>
      <c r="I182" s="72">
        <v>28.49</v>
      </c>
      <c r="J182" s="73">
        <f t="shared" si="31"/>
        <v>5.09</v>
      </c>
      <c r="K182" s="74">
        <f t="shared" si="32"/>
        <v>23.4</v>
      </c>
      <c r="L182" s="75">
        <f t="shared" si="33"/>
        <v>20.349999999999998</v>
      </c>
      <c r="M182" s="73">
        <f t="shared" si="34"/>
        <v>2.04</v>
      </c>
      <c r="N182" s="74">
        <f t="shared" si="35"/>
        <v>18.309999999999999</v>
      </c>
      <c r="O182" s="74">
        <f t="shared" si="37"/>
        <v>3.05</v>
      </c>
      <c r="P182" s="42"/>
    </row>
    <row r="183" spans="1:16" s="3" customFormat="1" x14ac:dyDescent="0.25">
      <c r="A183" s="5" t="s">
        <v>7</v>
      </c>
      <c r="B183" s="6">
        <v>2040003574</v>
      </c>
      <c r="C183" s="7" t="s">
        <v>589</v>
      </c>
      <c r="D183" s="6">
        <v>2</v>
      </c>
      <c r="E183" s="6" t="s">
        <v>12</v>
      </c>
      <c r="F183" s="5" t="s">
        <v>10</v>
      </c>
      <c r="G183" s="70">
        <v>30049099</v>
      </c>
      <c r="H183" s="71">
        <v>0.05</v>
      </c>
      <c r="I183" s="72">
        <v>29.6</v>
      </c>
      <c r="J183" s="73">
        <f t="shared" si="31"/>
        <v>5.64</v>
      </c>
      <c r="K183" s="73">
        <f t="shared" si="32"/>
        <v>23.96</v>
      </c>
      <c r="L183" s="75">
        <f t="shared" si="33"/>
        <v>22.55</v>
      </c>
      <c r="M183" s="73">
        <f t="shared" si="34"/>
        <v>2.2599999999999998</v>
      </c>
      <c r="N183" s="73">
        <f t="shared" si="35"/>
        <v>20.290000000000003</v>
      </c>
      <c r="O183" s="74">
        <f>ROUND(I183*5%/105%,2)</f>
        <v>1.41</v>
      </c>
      <c r="P183" s="47"/>
    </row>
    <row r="184" spans="1:16" s="3" customFormat="1" x14ac:dyDescent="0.25">
      <c r="A184" s="5" t="s">
        <v>7</v>
      </c>
      <c r="B184" s="6">
        <v>2040001371</v>
      </c>
      <c r="C184" s="7" t="s">
        <v>505</v>
      </c>
      <c r="D184" s="6">
        <v>10</v>
      </c>
      <c r="E184" s="6" t="s">
        <v>9</v>
      </c>
      <c r="F184" s="5" t="s">
        <v>10</v>
      </c>
      <c r="G184" s="70">
        <v>30049099</v>
      </c>
      <c r="H184" s="71">
        <v>0.12</v>
      </c>
      <c r="I184" s="72">
        <v>59.3</v>
      </c>
      <c r="J184" s="73">
        <f t="shared" si="31"/>
        <v>10.59</v>
      </c>
      <c r="K184" s="73">
        <f t="shared" si="32"/>
        <v>48.709999999999994</v>
      </c>
      <c r="L184" s="75">
        <f t="shared" si="33"/>
        <v>42.359999999999992</v>
      </c>
      <c r="M184" s="73">
        <f t="shared" si="34"/>
        <v>4.24</v>
      </c>
      <c r="N184" s="73">
        <f t="shared" si="35"/>
        <v>38.11999999999999</v>
      </c>
      <c r="O184" s="74">
        <f>ROUND(I184*12%/112%,2)</f>
        <v>6.35</v>
      </c>
      <c r="P184" s="42"/>
    </row>
    <row r="185" spans="1:16" s="3" customFormat="1" x14ac:dyDescent="0.25">
      <c r="A185" s="5" t="s">
        <v>7</v>
      </c>
      <c r="B185" s="6">
        <v>2040005137</v>
      </c>
      <c r="C185" s="7" t="s">
        <v>689</v>
      </c>
      <c r="D185" s="6">
        <v>10</v>
      </c>
      <c r="E185" s="6" t="s">
        <v>9</v>
      </c>
      <c r="F185" s="5" t="s">
        <v>10</v>
      </c>
      <c r="G185" s="70">
        <v>30042013</v>
      </c>
      <c r="H185" s="71">
        <v>0.12</v>
      </c>
      <c r="I185" s="72">
        <v>57.62</v>
      </c>
      <c r="J185" s="73">
        <f t="shared" si="31"/>
        <v>10.29</v>
      </c>
      <c r="K185" s="73">
        <f t="shared" si="32"/>
        <v>47.33</v>
      </c>
      <c r="L185" s="75">
        <f t="shared" si="33"/>
        <v>41.16</v>
      </c>
      <c r="M185" s="73">
        <f t="shared" si="34"/>
        <v>4.12</v>
      </c>
      <c r="N185" s="73">
        <f t="shared" si="35"/>
        <v>37.04</v>
      </c>
      <c r="O185" s="74">
        <f>ROUND(I185*12%/112%,2)</f>
        <v>6.17</v>
      </c>
      <c r="P185" s="42"/>
    </row>
    <row r="186" spans="1:16" s="3" customFormat="1" x14ac:dyDescent="0.25">
      <c r="A186" s="5" t="s">
        <v>7</v>
      </c>
      <c r="B186" s="6">
        <v>2040006447</v>
      </c>
      <c r="C186" s="14" t="s">
        <v>769</v>
      </c>
      <c r="D186" s="6">
        <v>2</v>
      </c>
      <c r="E186" s="6" t="s">
        <v>12</v>
      </c>
      <c r="F186" s="5" t="s">
        <v>10</v>
      </c>
      <c r="G186" s="70">
        <v>30049059</v>
      </c>
      <c r="H186" s="71">
        <v>0.05</v>
      </c>
      <c r="I186" s="72">
        <v>40</v>
      </c>
      <c r="J186" s="73">
        <f t="shared" si="31"/>
        <v>7.62</v>
      </c>
      <c r="K186" s="73">
        <f t="shared" si="32"/>
        <v>32.380000000000003</v>
      </c>
      <c r="L186" s="75">
        <f t="shared" si="33"/>
        <v>30.480000000000004</v>
      </c>
      <c r="M186" s="73">
        <f t="shared" si="34"/>
        <v>3.05</v>
      </c>
      <c r="N186" s="73">
        <f t="shared" si="35"/>
        <v>27.430000000000003</v>
      </c>
      <c r="O186" s="74">
        <f>ROUND(I186*5%/105%,2)</f>
        <v>1.9</v>
      </c>
      <c r="P186" s="42"/>
    </row>
    <row r="187" spans="1:16" s="3" customFormat="1" x14ac:dyDescent="0.25">
      <c r="A187" s="5" t="s">
        <v>7</v>
      </c>
      <c r="B187" s="5">
        <v>2040000656</v>
      </c>
      <c r="C187" s="11" t="s">
        <v>339</v>
      </c>
      <c r="D187" s="5">
        <v>10</v>
      </c>
      <c r="E187" s="5" t="s">
        <v>9</v>
      </c>
      <c r="F187" s="5" t="s">
        <v>83</v>
      </c>
      <c r="G187" s="70">
        <v>30045010</v>
      </c>
      <c r="H187" s="71">
        <v>0.12</v>
      </c>
      <c r="I187" s="72">
        <v>94</v>
      </c>
      <c r="J187" s="73">
        <f t="shared" si="31"/>
        <v>16.79</v>
      </c>
      <c r="K187" s="74">
        <f t="shared" si="32"/>
        <v>77.210000000000008</v>
      </c>
      <c r="L187" s="75">
        <f t="shared" si="33"/>
        <v>67.140000000000015</v>
      </c>
      <c r="M187" s="73">
        <f t="shared" si="34"/>
        <v>6.71</v>
      </c>
      <c r="N187" s="74">
        <f t="shared" si="35"/>
        <v>60.430000000000014</v>
      </c>
      <c r="O187" s="74">
        <f>ROUND(I187*12%/112%,2)</f>
        <v>10.07</v>
      </c>
      <c r="P187" s="42"/>
    </row>
    <row r="188" spans="1:16" s="3" customFormat="1" x14ac:dyDescent="0.25">
      <c r="A188" s="5" t="s">
        <v>7</v>
      </c>
      <c r="B188" s="6">
        <v>2040000908</v>
      </c>
      <c r="C188" s="7" t="s">
        <v>419</v>
      </c>
      <c r="D188" s="6">
        <v>15</v>
      </c>
      <c r="E188" s="6" t="s">
        <v>129</v>
      </c>
      <c r="F188" s="5" t="s">
        <v>10</v>
      </c>
      <c r="G188" s="70">
        <v>30041090</v>
      </c>
      <c r="H188" s="71">
        <v>0.12</v>
      </c>
      <c r="I188" s="72">
        <v>27.72</v>
      </c>
      <c r="J188" s="73">
        <f t="shared" si="31"/>
        <v>4.95</v>
      </c>
      <c r="K188" s="73">
        <f t="shared" si="32"/>
        <v>22.77</v>
      </c>
      <c r="L188" s="75">
        <f t="shared" si="33"/>
        <v>19.8</v>
      </c>
      <c r="M188" s="73">
        <f t="shared" si="34"/>
        <v>1.98</v>
      </c>
      <c r="N188" s="73">
        <f t="shared" si="35"/>
        <v>17.82</v>
      </c>
      <c r="O188" s="74">
        <f>ROUND(I188*12%/112%,2)</f>
        <v>2.97</v>
      </c>
      <c r="P188" s="42"/>
    </row>
    <row r="189" spans="1:16" s="3" customFormat="1" x14ac:dyDescent="0.25">
      <c r="A189" s="5" t="s">
        <v>7</v>
      </c>
      <c r="B189" s="5">
        <v>2040001199</v>
      </c>
      <c r="C189" s="11" t="s">
        <v>465</v>
      </c>
      <c r="D189" s="5">
        <v>30</v>
      </c>
      <c r="E189" s="5" t="s">
        <v>12</v>
      </c>
      <c r="F189" s="5" t="s">
        <v>40</v>
      </c>
      <c r="G189" s="70">
        <v>30042039</v>
      </c>
      <c r="H189" s="71">
        <v>0.12</v>
      </c>
      <c r="I189" s="72">
        <v>91.2</v>
      </c>
      <c r="J189" s="73">
        <f t="shared" si="31"/>
        <v>16.29</v>
      </c>
      <c r="K189" s="74">
        <f t="shared" si="32"/>
        <v>74.91</v>
      </c>
      <c r="L189" s="75">
        <f t="shared" si="33"/>
        <v>65.14</v>
      </c>
      <c r="M189" s="73">
        <f t="shared" si="34"/>
        <v>6.51</v>
      </c>
      <c r="N189" s="74">
        <f t="shared" si="35"/>
        <v>58.629999999999995</v>
      </c>
      <c r="O189" s="74">
        <f>ROUND(I189*12%/112%,2)</f>
        <v>9.77</v>
      </c>
      <c r="P189" s="42"/>
    </row>
    <row r="190" spans="1:16" s="3" customFormat="1" x14ac:dyDescent="0.25">
      <c r="A190" s="5" t="s">
        <v>14</v>
      </c>
      <c r="B190" s="5">
        <v>2040001408</v>
      </c>
      <c r="C190" s="11" t="s">
        <v>915</v>
      </c>
      <c r="D190" s="5">
        <v>200</v>
      </c>
      <c r="E190" s="5" t="s">
        <v>12</v>
      </c>
      <c r="F190" s="5" t="s">
        <v>911</v>
      </c>
      <c r="G190" s="70">
        <v>33049990</v>
      </c>
      <c r="H190" s="71">
        <v>0.28000000000000003</v>
      </c>
      <c r="I190" s="72">
        <v>1650</v>
      </c>
      <c r="J190" s="73">
        <f t="shared" si="31"/>
        <v>257.81</v>
      </c>
      <c r="K190" s="74">
        <f t="shared" si="32"/>
        <v>1392.19</v>
      </c>
      <c r="L190" s="75">
        <f t="shared" si="33"/>
        <v>1031.25</v>
      </c>
      <c r="M190" s="73">
        <f t="shared" si="34"/>
        <v>103.13</v>
      </c>
      <c r="N190" s="74">
        <f t="shared" si="35"/>
        <v>928.11999999999989</v>
      </c>
      <c r="O190" s="74">
        <f>ROUND(I190*28%/128%,2)</f>
        <v>360.94</v>
      </c>
      <c r="P190" s="42"/>
    </row>
    <row r="191" spans="1:16" s="3" customFormat="1" x14ac:dyDescent="0.25">
      <c r="A191" s="5" t="s">
        <v>7</v>
      </c>
      <c r="B191" s="6">
        <v>2040000506</v>
      </c>
      <c r="C191" s="7" t="s">
        <v>297</v>
      </c>
      <c r="D191" s="6">
        <v>30</v>
      </c>
      <c r="E191" s="6" t="s">
        <v>12</v>
      </c>
      <c r="F191" s="5" t="s">
        <v>10</v>
      </c>
      <c r="G191" s="70">
        <v>30042034</v>
      </c>
      <c r="H191" s="71">
        <v>0.12</v>
      </c>
      <c r="I191" s="72">
        <v>25.5</v>
      </c>
      <c r="J191" s="73">
        <f t="shared" si="31"/>
        <v>4.55</v>
      </c>
      <c r="K191" s="73">
        <f t="shared" si="32"/>
        <v>20.95</v>
      </c>
      <c r="L191" s="75">
        <f t="shared" si="33"/>
        <v>18.22</v>
      </c>
      <c r="M191" s="73">
        <f t="shared" si="34"/>
        <v>1.82</v>
      </c>
      <c r="N191" s="73">
        <f t="shared" si="35"/>
        <v>16.399999999999999</v>
      </c>
      <c r="O191" s="74">
        <f>ROUND(I191*12%/112%,2)</f>
        <v>2.73</v>
      </c>
      <c r="P191" s="42"/>
    </row>
    <row r="192" spans="1:16" s="3" customFormat="1" x14ac:dyDescent="0.25">
      <c r="A192" s="5" t="s">
        <v>7</v>
      </c>
      <c r="B192" s="6">
        <v>2040000783</v>
      </c>
      <c r="C192" s="7" t="s">
        <v>379</v>
      </c>
      <c r="D192" s="6">
        <v>15</v>
      </c>
      <c r="E192" s="6" t="s">
        <v>9</v>
      </c>
      <c r="F192" s="5" t="s">
        <v>10</v>
      </c>
      <c r="G192" s="70">
        <v>30045090</v>
      </c>
      <c r="H192" s="71">
        <v>0.12</v>
      </c>
      <c r="I192" s="72">
        <v>52.7</v>
      </c>
      <c r="J192" s="73">
        <f t="shared" si="31"/>
        <v>9.41</v>
      </c>
      <c r="K192" s="73">
        <f t="shared" si="32"/>
        <v>43.290000000000006</v>
      </c>
      <c r="L192" s="75">
        <f t="shared" si="33"/>
        <v>37.640000000000008</v>
      </c>
      <c r="M192" s="73">
        <f t="shared" si="34"/>
        <v>3.76</v>
      </c>
      <c r="N192" s="73">
        <f t="shared" si="35"/>
        <v>33.88000000000001</v>
      </c>
      <c r="O192" s="74">
        <f>ROUND(I192*12%/112%,2)</f>
        <v>5.65</v>
      </c>
      <c r="P192" s="42"/>
    </row>
    <row r="193" spans="1:16" s="3" customFormat="1" x14ac:dyDescent="0.25">
      <c r="A193" s="5" t="s">
        <v>14</v>
      </c>
      <c r="B193" s="5">
        <v>2040006335</v>
      </c>
      <c r="C193" s="13" t="s">
        <v>956</v>
      </c>
      <c r="D193" s="5">
        <v>50</v>
      </c>
      <c r="E193" s="5" t="s">
        <v>12</v>
      </c>
      <c r="F193" s="5" t="s">
        <v>911</v>
      </c>
      <c r="G193" s="70">
        <v>33049990</v>
      </c>
      <c r="H193" s="71">
        <v>0.28000000000000003</v>
      </c>
      <c r="I193" s="72">
        <v>1800</v>
      </c>
      <c r="J193" s="73">
        <f t="shared" si="31"/>
        <v>281.25</v>
      </c>
      <c r="K193" s="74">
        <f t="shared" si="32"/>
        <v>1518.75</v>
      </c>
      <c r="L193" s="75">
        <f t="shared" si="33"/>
        <v>1125</v>
      </c>
      <c r="M193" s="73">
        <f t="shared" si="34"/>
        <v>112.5</v>
      </c>
      <c r="N193" s="74">
        <f t="shared" si="35"/>
        <v>1012.5</v>
      </c>
      <c r="O193" s="74">
        <f>ROUND(I193*28%/128%,2)</f>
        <v>393.75</v>
      </c>
      <c r="P193" s="42"/>
    </row>
    <row r="194" spans="1:16" s="3" customFormat="1" x14ac:dyDescent="0.25">
      <c r="A194" s="5" t="s">
        <v>14</v>
      </c>
      <c r="B194" s="5">
        <v>2040005877</v>
      </c>
      <c r="C194" s="9" t="s">
        <v>26</v>
      </c>
      <c r="D194" s="5">
        <v>10</v>
      </c>
      <c r="E194" s="5" t="s">
        <v>9</v>
      </c>
      <c r="F194" s="5" t="s">
        <v>42</v>
      </c>
      <c r="G194" s="70">
        <v>30049071</v>
      </c>
      <c r="H194" s="71">
        <v>0.12</v>
      </c>
      <c r="I194" s="72">
        <v>19.05</v>
      </c>
      <c r="J194" s="73">
        <f t="shared" si="31"/>
        <v>3.4</v>
      </c>
      <c r="K194" s="74">
        <f t="shared" si="32"/>
        <v>15.65</v>
      </c>
      <c r="L194" s="75">
        <f t="shared" si="33"/>
        <v>13.61</v>
      </c>
      <c r="M194" s="73">
        <f t="shared" si="34"/>
        <v>1.36</v>
      </c>
      <c r="N194" s="74">
        <f t="shared" si="35"/>
        <v>12.25</v>
      </c>
      <c r="O194" s="74">
        <f>ROUND(I194*12%/112%,2)</f>
        <v>2.04</v>
      </c>
      <c r="P194" s="47"/>
    </row>
    <row r="195" spans="1:16" s="3" customFormat="1" x14ac:dyDescent="0.25">
      <c r="A195" s="5" t="s">
        <v>14</v>
      </c>
      <c r="B195" s="5">
        <v>2040001205</v>
      </c>
      <c r="C195" s="11" t="s">
        <v>470</v>
      </c>
      <c r="D195" s="5">
        <v>10</v>
      </c>
      <c r="E195" s="5" t="s">
        <v>9</v>
      </c>
      <c r="F195" s="5" t="s">
        <v>171</v>
      </c>
      <c r="G195" s="70">
        <v>30049099</v>
      </c>
      <c r="H195" s="71">
        <v>0.12</v>
      </c>
      <c r="I195" s="72">
        <v>106.5</v>
      </c>
      <c r="J195" s="73">
        <f t="shared" si="31"/>
        <v>19.02</v>
      </c>
      <c r="K195" s="74">
        <f t="shared" si="32"/>
        <v>87.48</v>
      </c>
      <c r="L195" s="75">
        <f t="shared" si="33"/>
        <v>76.070000000000007</v>
      </c>
      <c r="M195" s="73">
        <f t="shared" si="34"/>
        <v>7.61</v>
      </c>
      <c r="N195" s="74">
        <f t="shared" si="35"/>
        <v>68.460000000000008</v>
      </c>
      <c r="O195" s="74">
        <f>ROUND(I195*12%/112%,2)</f>
        <v>11.41</v>
      </c>
      <c r="P195" s="42"/>
    </row>
    <row r="196" spans="1:16" s="3" customFormat="1" x14ac:dyDescent="0.25">
      <c r="A196" s="5" t="s">
        <v>14</v>
      </c>
      <c r="B196" s="5">
        <v>2040005745</v>
      </c>
      <c r="C196" s="11" t="s">
        <v>715</v>
      </c>
      <c r="D196" s="5">
        <v>10</v>
      </c>
      <c r="E196" s="5" t="s">
        <v>9</v>
      </c>
      <c r="F196" s="5" t="s">
        <v>171</v>
      </c>
      <c r="G196" s="70">
        <v>30049099</v>
      </c>
      <c r="H196" s="71">
        <v>0.12</v>
      </c>
      <c r="I196" s="72">
        <v>130</v>
      </c>
      <c r="J196" s="73">
        <f t="shared" si="31"/>
        <v>23.21</v>
      </c>
      <c r="K196" s="74">
        <f t="shared" si="32"/>
        <v>106.78999999999999</v>
      </c>
      <c r="L196" s="75">
        <f t="shared" si="33"/>
        <v>92.859999999999985</v>
      </c>
      <c r="M196" s="73">
        <f t="shared" si="34"/>
        <v>9.2899999999999991</v>
      </c>
      <c r="N196" s="74">
        <f t="shared" si="35"/>
        <v>83.57</v>
      </c>
      <c r="O196" s="74">
        <f>ROUND(I196*12%/112%,2)</f>
        <v>13.93</v>
      </c>
      <c r="P196" s="42"/>
    </row>
    <row r="197" spans="1:16" s="3" customFormat="1" x14ac:dyDescent="0.25">
      <c r="A197" s="5" t="s">
        <v>7</v>
      </c>
      <c r="B197" s="6">
        <v>2040004493</v>
      </c>
      <c r="C197" s="7" t="s">
        <v>662</v>
      </c>
      <c r="D197" s="6">
        <v>10</v>
      </c>
      <c r="E197" s="6" t="s">
        <v>9</v>
      </c>
      <c r="F197" s="5" t="s">
        <v>10</v>
      </c>
      <c r="G197" s="70">
        <v>30042034</v>
      </c>
      <c r="H197" s="71">
        <v>0.12</v>
      </c>
      <c r="I197" s="72">
        <v>62.43</v>
      </c>
      <c r="J197" s="73">
        <f t="shared" si="31"/>
        <v>11.15</v>
      </c>
      <c r="K197" s="73">
        <f t="shared" si="32"/>
        <v>51.28</v>
      </c>
      <c r="L197" s="75">
        <f t="shared" si="33"/>
        <v>44.59</v>
      </c>
      <c r="M197" s="73">
        <f t="shared" si="34"/>
        <v>4.46</v>
      </c>
      <c r="N197" s="73">
        <f t="shared" si="35"/>
        <v>40.130000000000003</v>
      </c>
      <c r="O197" s="74">
        <f>ROUND(I197*12%/112%,2)</f>
        <v>6.69</v>
      </c>
      <c r="P197" s="42"/>
    </row>
    <row r="198" spans="1:16" s="3" customFormat="1" x14ac:dyDescent="0.25">
      <c r="A198" s="5" t="s">
        <v>7</v>
      </c>
      <c r="B198" s="5">
        <v>2040006638</v>
      </c>
      <c r="C198" s="11" t="s">
        <v>781</v>
      </c>
      <c r="D198" s="5">
        <v>100</v>
      </c>
      <c r="E198" s="5" t="s">
        <v>12</v>
      </c>
      <c r="F198" s="5" t="s">
        <v>104</v>
      </c>
      <c r="G198" s="70">
        <v>30044030</v>
      </c>
      <c r="H198" s="71">
        <v>0.12</v>
      </c>
      <c r="I198" s="72">
        <v>116</v>
      </c>
      <c r="J198" s="73">
        <f t="shared" si="31"/>
        <v>20.71</v>
      </c>
      <c r="K198" s="74">
        <f t="shared" si="32"/>
        <v>95.289999999999992</v>
      </c>
      <c r="L198" s="75">
        <f t="shared" si="33"/>
        <v>82.859999999999985</v>
      </c>
      <c r="M198" s="73">
        <f t="shared" si="34"/>
        <v>8.2899999999999991</v>
      </c>
      <c r="N198" s="74">
        <f t="shared" si="35"/>
        <v>74.569999999999993</v>
      </c>
      <c r="O198" s="74">
        <f>ROUND(I198*12%/112%,2)</f>
        <v>12.43</v>
      </c>
      <c r="P198" s="42"/>
    </row>
    <row r="199" spans="1:16" s="3" customFormat="1" x14ac:dyDescent="0.25">
      <c r="A199" s="5" t="s">
        <v>14</v>
      </c>
      <c r="B199" s="5">
        <v>2040004996</v>
      </c>
      <c r="C199" s="11" t="s">
        <v>935</v>
      </c>
      <c r="D199" s="5">
        <v>30</v>
      </c>
      <c r="E199" s="5" t="s">
        <v>12</v>
      </c>
      <c r="F199" s="5" t="s">
        <v>911</v>
      </c>
      <c r="G199" s="70">
        <v>33049990</v>
      </c>
      <c r="H199" s="71">
        <v>0.28000000000000003</v>
      </c>
      <c r="I199" s="72">
        <v>2310</v>
      </c>
      <c r="J199" s="73">
        <f t="shared" si="31"/>
        <v>360.94</v>
      </c>
      <c r="K199" s="74">
        <f t="shared" si="32"/>
        <v>1949.06</v>
      </c>
      <c r="L199" s="75">
        <f t="shared" si="33"/>
        <v>1443.75</v>
      </c>
      <c r="M199" s="73">
        <f t="shared" si="34"/>
        <v>144.38</v>
      </c>
      <c r="N199" s="74">
        <f t="shared" si="35"/>
        <v>1299.3699999999999</v>
      </c>
      <c r="O199" s="74">
        <f>ROUND(I199*28%/128%,2)</f>
        <v>505.31</v>
      </c>
      <c r="P199" s="42"/>
    </row>
    <row r="200" spans="1:16" s="3" customFormat="1" x14ac:dyDescent="0.25">
      <c r="A200" s="5" t="s">
        <v>7</v>
      </c>
      <c r="B200" s="6">
        <v>2040005754</v>
      </c>
      <c r="C200" s="7" t="s">
        <v>8</v>
      </c>
      <c r="D200" s="6">
        <v>10</v>
      </c>
      <c r="E200" s="6" t="s">
        <v>9</v>
      </c>
      <c r="F200" s="5" t="s">
        <v>10</v>
      </c>
      <c r="G200" s="70">
        <v>30049083</v>
      </c>
      <c r="H200" s="71">
        <v>0.12</v>
      </c>
      <c r="I200" s="72">
        <v>10.29</v>
      </c>
      <c r="J200" s="73">
        <f t="shared" si="31"/>
        <v>1.84</v>
      </c>
      <c r="K200" s="73">
        <f t="shared" si="32"/>
        <v>8.4499999999999993</v>
      </c>
      <c r="L200" s="75">
        <f t="shared" si="33"/>
        <v>7.35</v>
      </c>
      <c r="M200" s="73">
        <f t="shared" si="34"/>
        <v>0.74</v>
      </c>
      <c r="N200" s="73">
        <f t="shared" si="35"/>
        <v>6.6099999999999994</v>
      </c>
      <c r="O200" s="74">
        <f>ROUND(I200*12%/112%,2)</f>
        <v>1.1000000000000001</v>
      </c>
      <c r="P200" s="42"/>
    </row>
    <row r="201" spans="1:16" s="3" customFormat="1" x14ac:dyDescent="0.25">
      <c r="A201" s="5" t="s">
        <v>7</v>
      </c>
      <c r="B201" s="6">
        <v>2040000872</v>
      </c>
      <c r="C201" s="7" t="s">
        <v>408</v>
      </c>
      <c r="D201" s="6">
        <v>10</v>
      </c>
      <c r="E201" s="6" t="s">
        <v>9</v>
      </c>
      <c r="F201" s="5" t="s">
        <v>10</v>
      </c>
      <c r="G201" s="70">
        <v>30049099</v>
      </c>
      <c r="H201" s="71">
        <v>0.12</v>
      </c>
      <c r="I201" s="72">
        <v>25.59</v>
      </c>
      <c r="J201" s="73">
        <f t="shared" si="31"/>
        <v>4.57</v>
      </c>
      <c r="K201" s="73">
        <f t="shared" si="32"/>
        <v>21.02</v>
      </c>
      <c r="L201" s="75">
        <f t="shared" si="33"/>
        <v>18.28</v>
      </c>
      <c r="M201" s="73">
        <f t="shared" si="34"/>
        <v>1.83</v>
      </c>
      <c r="N201" s="73">
        <f t="shared" si="35"/>
        <v>16.449999999999996</v>
      </c>
      <c r="O201" s="74">
        <f>ROUND(I201*12%/112%,2)</f>
        <v>2.74</v>
      </c>
      <c r="P201" s="42"/>
    </row>
    <row r="202" spans="1:16" s="3" customFormat="1" x14ac:dyDescent="0.25">
      <c r="A202" s="5" t="s">
        <v>7</v>
      </c>
      <c r="B202" s="6">
        <v>2040003804</v>
      </c>
      <c r="C202" s="7" t="s">
        <v>620</v>
      </c>
      <c r="D202" s="6">
        <v>30</v>
      </c>
      <c r="E202" s="6" t="s">
        <v>12</v>
      </c>
      <c r="F202" s="5" t="s">
        <v>10</v>
      </c>
      <c r="G202" s="70">
        <v>30042019</v>
      </c>
      <c r="H202" s="71">
        <v>0.12</v>
      </c>
      <c r="I202" s="72">
        <v>43.04</v>
      </c>
      <c r="J202" s="73">
        <f t="shared" si="31"/>
        <v>7.69</v>
      </c>
      <c r="K202" s="73">
        <f t="shared" si="32"/>
        <v>35.35</v>
      </c>
      <c r="L202" s="75">
        <f t="shared" si="33"/>
        <v>30.740000000000002</v>
      </c>
      <c r="M202" s="73">
        <f t="shared" si="34"/>
        <v>3.07</v>
      </c>
      <c r="N202" s="73">
        <f t="shared" si="35"/>
        <v>27.67</v>
      </c>
      <c r="O202" s="74">
        <f>ROUND(I202*12%/112%,2)</f>
        <v>4.6100000000000003</v>
      </c>
      <c r="P202" s="42"/>
    </row>
    <row r="203" spans="1:16" s="3" customFormat="1" x14ac:dyDescent="0.25">
      <c r="A203" s="5" t="s">
        <v>14</v>
      </c>
      <c r="B203" s="5">
        <v>2040006336</v>
      </c>
      <c r="C203" s="11" t="s">
        <v>957</v>
      </c>
      <c r="D203" s="5">
        <v>40</v>
      </c>
      <c r="E203" s="5" t="s">
        <v>12</v>
      </c>
      <c r="F203" s="5" t="s">
        <v>911</v>
      </c>
      <c r="G203" s="70">
        <v>33049990</v>
      </c>
      <c r="H203" s="71">
        <v>0.28000000000000003</v>
      </c>
      <c r="I203" s="72">
        <v>1250</v>
      </c>
      <c r="J203" s="73">
        <f t="shared" si="31"/>
        <v>195.31</v>
      </c>
      <c r="K203" s="74">
        <f t="shared" si="32"/>
        <v>1054.69</v>
      </c>
      <c r="L203" s="75">
        <f t="shared" si="33"/>
        <v>781.25</v>
      </c>
      <c r="M203" s="73">
        <f t="shared" si="34"/>
        <v>78.13</v>
      </c>
      <c r="N203" s="74">
        <f t="shared" si="35"/>
        <v>703.12000000000012</v>
      </c>
      <c r="O203" s="74">
        <f>ROUND(I203*28%/128%,2)</f>
        <v>273.44</v>
      </c>
      <c r="P203" s="42"/>
    </row>
    <row r="204" spans="1:16" s="3" customFormat="1" x14ac:dyDescent="0.25">
      <c r="A204" s="5" t="s">
        <v>7</v>
      </c>
      <c r="B204" s="6">
        <v>2040000652</v>
      </c>
      <c r="C204" s="14" t="s">
        <v>338</v>
      </c>
      <c r="D204" s="6">
        <v>60</v>
      </c>
      <c r="E204" s="6" t="s">
        <v>12</v>
      </c>
      <c r="F204" s="5" t="s">
        <v>10</v>
      </c>
      <c r="G204" s="70">
        <v>30049069</v>
      </c>
      <c r="H204" s="71">
        <v>0.12</v>
      </c>
      <c r="I204" s="72">
        <v>47.62</v>
      </c>
      <c r="J204" s="73">
        <f t="shared" si="31"/>
        <v>8.5</v>
      </c>
      <c r="K204" s="73">
        <f t="shared" si="32"/>
        <v>39.119999999999997</v>
      </c>
      <c r="L204" s="75">
        <f t="shared" si="33"/>
        <v>34.019999999999996</v>
      </c>
      <c r="M204" s="73">
        <f t="shared" si="34"/>
        <v>3.4</v>
      </c>
      <c r="N204" s="73">
        <f t="shared" si="35"/>
        <v>30.619999999999997</v>
      </c>
      <c r="O204" s="74">
        <f t="shared" ref="O204:O220" si="38">ROUND(I204*12%/112%,2)</f>
        <v>5.0999999999999996</v>
      </c>
      <c r="P204" s="42"/>
    </row>
    <row r="205" spans="1:16" s="3" customFormat="1" x14ac:dyDescent="0.25">
      <c r="A205" s="5" t="s">
        <v>7</v>
      </c>
      <c r="B205" s="5">
        <v>2040004796</v>
      </c>
      <c r="C205" s="11" t="s">
        <v>679</v>
      </c>
      <c r="D205" s="6">
        <v>20</v>
      </c>
      <c r="E205" s="6" t="s">
        <v>12</v>
      </c>
      <c r="F205" s="5" t="s">
        <v>10</v>
      </c>
      <c r="G205" s="70">
        <v>30049087</v>
      </c>
      <c r="H205" s="71">
        <v>0.12</v>
      </c>
      <c r="I205" s="72">
        <v>26.53</v>
      </c>
      <c r="J205" s="73">
        <f t="shared" si="31"/>
        <v>4.74</v>
      </c>
      <c r="K205" s="73">
        <f t="shared" si="32"/>
        <v>21.79</v>
      </c>
      <c r="L205" s="75">
        <f t="shared" si="33"/>
        <v>18.95</v>
      </c>
      <c r="M205" s="73">
        <f t="shared" si="34"/>
        <v>1.9</v>
      </c>
      <c r="N205" s="73">
        <f t="shared" si="35"/>
        <v>17.05</v>
      </c>
      <c r="O205" s="74">
        <f t="shared" si="38"/>
        <v>2.84</v>
      </c>
      <c r="P205" s="42"/>
    </row>
    <row r="206" spans="1:16" s="3" customFormat="1" x14ac:dyDescent="0.25">
      <c r="A206" s="5" t="s">
        <v>7</v>
      </c>
      <c r="B206" s="6">
        <v>2040000496</v>
      </c>
      <c r="C206" s="7" t="s">
        <v>291</v>
      </c>
      <c r="D206" s="6">
        <v>15</v>
      </c>
      <c r="E206" s="6" t="s">
        <v>12</v>
      </c>
      <c r="F206" s="5" t="s">
        <v>10</v>
      </c>
      <c r="G206" s="70">
        <v>30049069</v>
      </c>
      <c r="H206" s="71">
        <v>0.12</v>
      </c>
      <c r="I206" s="72">
        <v>39.5</v>
      </c>
      <c r="J206" s="73">
        <f t="shared" si="31"/>
        <v>7.05</v>
      </c>
      <c r="K206" s="73">
        <f t="shared" si="32"/>
        <v>32.450000000000003</v>
      </c>
      <c r="L206" s="75">
        <f t="shared" si="33"/>
        <v>28.220000000000002</v>
      </c>
      <c r="M206" s="73">
        <f t="shared" si="34"/>
        <v>2.82</v>
      </c>
      <c r="N206" s="73">
        <f t="shared" si="35"/>
        <v>25.400000000000002</v>
      </c>
      <c r="O206" s="74">
        <f t="shared" si="38"/>
        <v>4.2300000000000004</v>
      </c>
      <c r="P206" s="42"/>
    </row>
    <row r="207" spans="1:16" s="3" customFormat="1" x14ac:dyDescent="0.25">
      <c r="A207" s="5" t="s">
        <v>7</v>
      </c>
      <c r="B207" s="6">
        <v>2040000759</v>
      </c>
      <c r="C207" s="14" t="s">
        <v>375</v>
      </c>
      <c r="D207" s="6">
        <v>300</v>
      </c>
      <c r="E207" s="6" t="s">
        <v>12</v>
      </c>
      <c r="F207" s="5" t="s">
        <v>10</v>
      </c>
      <c r="G207" s="70" t="s">
        <v>374</v>
      </c>
      <c r="H207" s="71">
        <v>0.12</v>
      </c>
      <c r="I207" s="72">
        <v>85</v>
      </c>
      <c r="J207" s="73">
        <f t="shared" si="31"/>
        <v>15.18</v>
      </c>
      <c r="K207" s="73">
        <f t="shared" si="32"/>
        <v>69.819999999999993</v>
      </c>
      <c r="L207" s="75">
        <f t="shared" si="33"/>
        <v>60.709999999999994</v>
      </c>
      <c r="M207" s="73">
        <f t="shared" si="34"/>
        <v>6.07</v>
      </c>
      <c r="N207" s="73">
        <f t="shared" si="35"/>
        <v>54.639999999999993</v>
      </c>
      <c r="O207" s="74">
        <f t="shared" si="38"/>
        <v>9.11</v>
      </c>
      <c r="P207" s="42"/>
    </row>
    <row r="208" spans="1:16" s="3" customFormat="1" x14ac:dyDescent="0.25">
      <c r="A208" s="5" t="s">
        <v>7</v>
      </c>
      <c r="B208" s="6">
        <v>2040003803</v>
      </c>
      <c r="C208" s="7" t="s">
        <v>619</v>
      </c>
      <c r="D208" s="6">
        <v>10</v>
      </c>
      <c r="E208" s="6" t="s">
        <v>9</v>
      </c>
      <c r="F208" s="5" t="s">
        <v>10</v>
      </c>
      <c r="G208" s="70">
        <v>30049069</v>
      </c>
      <c r="H208" s="71">
        <v>0.12</v>
      </c>
      <c r="I208" s="72">
        <v>65.900000000000006</v>
      </c>
      <c r="J208" s="73">
        <f t="shared" ref="J208:J271" si="39">ROUND((I208-O208)*20%,2)</f>
        <v>11.77</v>
      </c>
      <c r="K208" s="73">
        <f t="shared" ref="K208:K271" si="40">+I208-J208</f>
        <v>54.13000000000001</v>
      </c>
      <c r="L208" s="75">
        <f t="shared" ref="L208:L271" si="41">K208-O208</f>
        <v>47.070000000000007</v>
      </c>
      <c r="M208" s="73">
        <f t="shared" ref="M208:M271" si="42">ROUND((K208-O208)*10%,2)</f>
        <v>4.71</v>
      </c>
      <c r="N208" s="73">
        <f t="shared" ref="N208:N271" si="43">+K208-M208-O208</f>
        <v>42.360000000000007</v>
      </c>
      <c r="O208" s="74">
        <f t="shared" si="38"/>
        <v>7.06</v>
      </c>
      <c r="P208" s="42"/>
    </row>
    <row r="209" spans="1:16" s="3" customFormat="1" x14ac:dyDescent="0.25">
      <c r="A209" s="5" t="s">
        <v>7</v>
      </c>
      <c r="B209" s="5">
        <v>2040005804</v>
      </c>
      <c r="C209" s="11" t="s">
        <v>722</v>
      </c>
      <c r="D209" s="5">
        <v>10</v>
      </c>
      <c r="E209" s="5" t="s">
        <v>9</v>
      </c>
      <c r="F209" s="5" t="s">
        <v>109</v>
      </c>
      <c r="G209" s="70">
        <v>30049069</v>
      </c>
      <c r="H209" s="71">
        <v>0.12</v>
      </c>
      <c r="I209" s="72">
        <v>64.5</v>
      </c>
      <c r="J209" s="73">
        <f t="shared" si="39"/>
        <v>11.52</v>
      </c>
      <c r="K209" s="74">
        <f t="shared" si="40"/>
        <v>52.980000000000004</v>
      </c>
      <c r="L209" s="75">
        <f t="shared" si="41"/>
        <v>46.070000000000007</v>
      </c>
      <c r="M209" s="73">
        <f t="shared" si="42"/>
        <v>4.6100000000000003</v>
      </c>
      <c r="N209" s="74">
        <f t="shared" si="43"/>
        <v>41.460000000000008</v>
      </c>
      <c r="O209" s="74">
        <f t="shared" si="38"/>
        <v>6.91</v>
      </c>
      <c r="P209" s="42"/>
    </row>
    <row r="210" spans="1:16" s="3" customFormat="1" x14ac:dyDescent="0.25">
      <c r="A210" s="5" t="s">
        <v>7</v>
      </c>
      <c r="B210" s="6">
        <v>2040000721</v>
      </c>
      <c r="C210" s="7" t="s">
        <v>357</v>
      </c>
      <c r="D210" s="6">
        <v>10</v>
      </c>
      <c r="E210" s="6" t="s">
        <v>9</v>
      </c>
      <c r="F210" s="5" t="s">
        <v>10</v>
      </c>
      <c r="G210" s="70">
        <v>30049035</v>
      </c>
      <c r="H210" s="71">
        <v>0.12</v>
      </c>
      <c r="I210" s="72">
        <v>19.2</v>
      </c>
      <c r="J210" s="73">
        <f t="shared" si="39"/>
        <v>3.43</v>
      </c>
      <c r="K210" s="73">
        <f t="shared" si="40"/>
        <v>15.77</v>
      </c>
      <c r="L210" s="75">
        <f t="shared" si="41"/>
        <v>13.709999999999999</v>
      </c>
      <c r="M210" s="73">
        <f t="shared" si="42"/>
        <v>1.37</v>
      </c>
      <c r="N210" s="73">
        <f t="shared" si="43"/>
        <v>12.339999999999998</v>
      </c>
      <c r="O210" s="74">
        <f t="shared" si="38"/>
        <v>2.06</v>
      </c>
      <c r="P210" s="42"/>
    </row>
    <row r="211" spans="1:16" s="3" customFormat="1" x14ac:dyDescent="0.25">
      <c r="A211" s="5" t="s">
        <v>14</v>
      </c>
      <c r="B211" s="5">
        <v>2040003770</v>
      </c>
      <c r="C211" s="11" t="s">
        <v>614</v>
      </c>
      <c r="D211" s="5">
        <v>10</v>
      </c>
      <c r="E211" s="5" t="s">
        <v>9</v>
      </c>
      <c r="F211" s="5" t="s">
        <v>171</v>
      </c>
      <c r="G211" s="70">
        <v>30049099</v>
      </c>
      <c r="H211" s="71">
        <v>0.12</v>
      </c>
      <c r="I211" s="72">
        <v>148</v>
      </c>
      <c r="J211" s="73">
        <f t="shared" si="39"/>
        <v>26.43</v>
      </c>
      <c r="K211" s="74">
        <f t="shared" si="40"/>
        <v>121.57</v>
      </c>
      <c r="L211" s="75">
        <f t="shared" si="41"/>
        <v>105.71</v>
      </c>
      <c r="M211" s="73">
        <f t="shared" si="42"/>
        <v>10.57</v>
      </c>
      <c r="N211" s="74">
        <f t="shared" si="43"/>
        <v>95.14</v>
      </c>
      <c r="O211" s="74">
        <f t="shared" si="38"/>
        <v>15.86</v>
      </c>
      <c r="P211" s="42"/>
    </row>
    <row r="212" spans="1:16" s="3" customFormat="1" x14ac:dyDescent="0.25">
      <c r="A212" s="5" t="s">
        <v>14</v>
      </c>
      <c r="B212" s="5">
        <v>2040000794</v>
      </c>
      <c r="C212" s="11" t="s">
        <v>385</v>
      </c>
      <c r="D212" s="5">
        <v>10</v>
      </c>
      <c r="E212" s="5" t="s">
        <v>9</v>
      </c>
      <c r="F212" s="5" t="s">
        <v>171</v>
      </c>
      <c r="G212" s="70">
        <v>30049099</v>
      </c>
      <c r="H212" s="71">
        <v>0.12</v>
      </c>
      <c r="I212" s="72">
        <v>169</v>
      </c>
      <c r="J212" s="73">
        <f t="shared" si="39"/>
        <v>30.18</v>
      </c>
      <c r="K212" s="74">
        <f t="shared" si="40"/>
        <v>138.82</v>
      </c>
      <c r="L212" s="75">
        <f t="shared" si="41"/>
        <v>120.71</v>
      </c>
      <c r="M212" s="73">
        <f t="shared" si="42"/>
        <v>12.07</v>
      </c>
      <c r="N212" s="74">
        <f t="shared" si="43"/>
        <v>108.64</v>
      </c>
      <c r="O212" s="74">
        <f t="shared" si="38"/>
        <v>18.11</v>
      </c>
      <c r="P212" s="42"/>
    </row>
    <row r="213" spans="1:16" s="3" customFormat="1" x14ac:dyDescent="0.25">
      <c r="A213" s="5" t="s">
        <v>14</v>
      </c>
      <c r="B213" s="5">
        <v>2040000808</v>
      </c>
      <c r="C213" s="11" t="s">
        <v>392</v>
      </c>
      <c r="D213" s="5">
        <v>2</v>
      </c>
      <c r="E213" s="5" t="s">
        <v>31</v>
      </c>
      <c r="F213" s="5" t="s">
        <v>317</v>
      </c>
      <c r="G213" s="70">
        <v>30049095</v>
      </c>
      <c r="H213" s="71">
        <v>0.12</v>
      </c>
      <c r="I213" s="72">
        <v>1318.8</v>
      </c>
      <c r="J213" s="73">
        <f t="shared" si="39"/>
        <v>235.5</v>
      </c>
      <c r="K213" s="74">
        <f t="shared" si="40"/>
        <v>1083.3</v>
      </c>
      <c r="L213" s="75">
        <f t="shared" si="41"/>
        <v>942</v>
      </c>
      <c r="M213" s="73">
        <f t="shared" si="42"/>
        <v>94.2</v>
      </c>
      <c r="N213" s="74">
        <f t="shared" si="43"/>
        <v>847.8</v>
      </c>
      <c r="O213" s="74">
        <f t="shared" si="38"/>
        <v>141.30000000000001</v>
      </c>
      <c r="P213" s="42"/>
    </row>
    <row r="214" spans="1:16" s="3" customFormat="1" x14ac:dyDescent="0.25">
      <c r="A214" s="5" t="s">
        <v>7</v>
      </c>
      <c r="B214" s="5">
        <v>2030000257</v>
      </c>
      <c r="C214" s="11" t="s">
        <v>110</v>
      </c>
      <c r="D214" s="5">
        <v>10</v>
      </c>
      <c r="E214" s="5" t="s">
        <v>9</v>
      </c>
      <c r="F214" s="5" t="s">
        <v>109</v>
      </c>
      <c r="G214" s="70">
        <v>30049069</v>
      </c>
      <c r="H214" s="71">
        <v>0.12</v>
      </c>
      <c r="I214" s="72">
        <v>71</v>
      </c>
      <c r="J214" s="73">
        <f t="shared" si="39"/>
        <v>12.68</v>
      </c>
      <c r="K214" s="74">
        <f t="shared" si="40"/>
        <v>58.32</v>
      </c>
      <c r="L214" s="75">
        <f t="shared" si="41"/>
        <v>50.71</v>
      </c>
      <c r="M214" s="73">
        <f t="shared" si="42"/>
        <v>5.07</v>
      </c>
      <c r="N214" s="74">
        <f t="shared" si="43"/>
        <v>45.64</v>
      </c>
      <c r="O214" s="74">
        <f t="shared" si="38"/>
        <v>7.61</v>
      </c>
      <c r="P214" s="42"/>
    </row>
    <row r="215" spans="1:16" s="3" customFormat="1" x14ac:dyDescent="0.25">
      <c r="A215" s="5" t="s">
        <v>14</v>
      </c>
      <c r="B215" s="5">
        <v>2040003964</v>
      </c>
      <c r="C215" s="11" t="s">
        <v>640</v>
      </c>
      <c r="D215" s="5">
        <v>4</v>
      </c>
      <c r="E215" s="5" t="s">
        <v>31</v>
      </c>
      <c r="F215" s="5" t="s">
        <v>25</v>
      </c>
      <c r="G215" s="70">
        <v>30049099</v>
      </c>
      <c r="H215" s="71">
        <v>0.12</v>
      </c>
      <c r="I215" s="72">
        <v>115.08</v>
      </c>
      <c r="J215" s="73">
        <f t="shared" si="39"/>
        <v>20.55</v>
      </c>
      <c r="K215" s="74">
        <f t="shared" si="40"/>
        <v>94.53</v>
      </c>
      <c r="L215" s="75">
        <f t="shared" si="41"/>
        <v>82.2</v>
      </c>
      <c r="M215" s="73">
        <f t="shared" si="42"/>
        <v>8.2200000000000006</v>
      </c>
      <c r="N215" s="74">
        <f t="shared" si="43"/>
        <v>73.98</v>
      </c>
      <c r="O215" s="74">
        <f t="shared" si="38"/>
        <v>12.33</v>
      </c>
      <c r="P215" s="42"/>
    </row>
    <row r="216" spans="1:16" s="3" customFormat="1" x14ac:dyDescent="0.25">
      <c r="A216" s="5" t="s">
        <v>14</v>
      </c>
      <c r="B216" s="5">
        <v>2040006436</v>
      </c>
      <c r="C216" s="15" t="s">
        <v>766</v>
      </c>
      <c r="D216" s="16">
        <v>10</v>
      </c>
      <c r="E216" s="8" t="s">
        <v>9</v>
      </c>
      <c r="F216" s="5" t="s">
        <v>38</v>
      </c>
      <c r="G216" s="70">
        <v>30041090</v>
      </c>
      <c r="H216" s="71">
        <v>0.12</v>
      </c>
      <c r="I216" s="72">
        <v>298</v>
      </c>
      <c r="J216" s="73">
        <f t="shared" si="39"/>
        <v>53.21</v>
      </c>
      <c r="K216" s="74">
        <f t="shared" si="40"/>
        <v>244.79</v>
      </c>
      <c r="L216" s="75">
        <f t="shared" si="41"/>
        <v>212.85999999999999</v>
      </c>
      <c r="M216" s="73">
        <f t="shared" si="42"/>
        <v>21.29</v>
      </c>
      <c r="N216" s="74">
        <f t="shared" si="43"/>
        <v>191.57</v>
      </c>
      <c r="O216" s="74">
        <f t="shared" si="38"/>
        <v>31.93</v>
      </c>
      <c r="P216" s="42"/>
    </row>
    <row r="217" spans="1:16" s="3" customFormat="1" x14ac:dyDescent="0.25">
      <c r="A217" s="5" t="s">
        <v>14</v>
      </c>
      <c r="B217" s="5">
        <v>2040000741</v>
      </c>
      <c r="C217" s="11" t="s">
        <v>363</v>
      </c>
      <c r="D217" s="5">
        <v>10</v>
      </c>
      <c r="E217" s="5" t="s">
        <v>9</v>
      </c>
      <c r="F217" s="5" t="s">
        <v>16</v>
      </c>
      <c r="G217" s="70" t="s">
        <v>364</v>
      </c>
      <c r="H217" s="71">
        <v>0.12</v>
      </c>
      <c r="I217" s="72">
        <v>42.7</v>
      </c>
      <c r="J217" s="73">
        <f t="shared" si="39"/>
        <v>7.62</v>
      </c>
      <c r="K217" s="74">
        <f t="shared" si="40"/>
        <v>35.080000000000005</v>
      </c>
      <c r="L217" s="75">
        <f t="shared" si="41"/>
        <v>30.500000000000007</v>
      </c>
      <c r="M217" s="73">
        <f t="shared" si="42"/>
        <v>3.05</v>
      </c>
      <c r="N217" s="74">
        <f t="shared" si="43"/>
        <v>27.45000000000001</v>
      </c>
      <c r="O217" s="74">
        <f t="shared" si="38"/>
        <v>4.58</v>
      </c>
      <c r="P217" s="42"/>
    </row>
    <row r="218" spans="1:16" s="3" customFormat="1" x14ac:dyDescent="0.25">
      <c r="A218" s="5" t="s">
        <v>14</v>
      </c>
      <c r="B218" s="5">
        <v>2040000450</v>
      </c>
      <c r="C218" s="11" t="s">
        <v>274</v>
      </c>
      <c r="D218" s="5">
        <v>10</v>
      </c>
      <c r="E218" s="5" t="s">
        <v>9</v>
      </c>
      <c r="F218" s="5" t="s">
        <v>16</v>
      </c>
      <c r="G218" s="70">
        <v>30049099</v>
      </c>
      <c r="H218" s="71">
        <v>0.12</v>
      </c>
      <c r="I218" s="72">
        <v>205</v>
      </c>
      <c r="J218" s="73">
        <f t="shared" si="39"/>
        <v>36.61</v>
      </c>
      <c r="K218" s="74">
        <f t="shared" si="40"/>
        <v>168.39</v>
      </c>
      <c r="L218" s="75">
        <f t="shared" si="41"/>
        <v>146.42999999999998</v>
      </c>
      <c r="M218" s="73">
        <f t="shared" si="42"/>
        <v>14.64</v>
      </c>
      <c r="N218" s="74">
        <f t="shared" si="43"/>
        <v>131.79</v>
      </c>
      <c r="O218" s="74">
        <f t="shared" si="38"/>
        <v>21.96</v>
      </c>
      <c r="P218" s="42"/>
    </row>
    <row r="219" spans="1:16" s="3" customFormat="1" x14ac:dyDescent="0.25">
      <c r="A219" s="5" t="s">
        <v>7</v>
      </c>
      <c r="B219" s="6">
        <v>2040000272</v>
      </c>
      <c r="C219" s="7" t="s">
        <v>199</v>
      </c>
      <c r="D219" s="6">
        <v>60</v>
      </c>
      <c r="E219" s="6" t="s">
        <v>12</v>
      </c>
      <c r="F219" s="5" t="s">
        <v>10</v>
      </c>
      <c r="G219" s="70">
        <v>30049069</v>
      </c>
      <c r="H219" s="71">
        <v>0.12</v>
      </c>
      <c r="I219" s="72">
        <v>19.91</v>
      </c>
      <c r="J219" s="73">
        <f t="shared" si="39"/>
        <v>3.56</v>
      </c>
      <c r="K219" s="73">
        <f t="shared" si="40"/>
        <v>16.350000000000001</v>
      </c>
      <c r="L219" s="75">
        <f t="shared" si="41"/>
        <v>14.220000000000002</v>
      </c>
      <c r="M219" s="73">
        <f t="shared" si="42"/>
        <v>1.42</v>
      </c>
      <c r="N219" s="73">
        <f t="shared" si="43"/>
        <v>12.8</v>
      </c>
      <c r="O219" s="74">
        <f t="shared" si="38"/>
        <v>2.13</v>
      </c>
      <c r="P219" s="42"/>
    </row>
    <row r="220" spans="1:16" s="3" customFormat="1" x14ac:dyDescent="0.25">
      <c r="A220" s="5" t="s">
        <v>7</v>
      </c>
      <c r="B220" s="5">
        <v>2040001048</v>
      </c>
      <c r="C220" s="11" t="s">
        <v>446</v>
      </c>
      <c r="D220" s="5">
        <v>10</v>
      </c>
      <c r="E220" s="5" t="s">
        <v>9</v>
      </c>
      <c r="F220" s="5" t="s">
        <v>40</v>
      </c>
      <c r="G220" s="70">
        <v>30042034</v>
      </c>
      <c r="H220" s="71">
        <v>0.12</v>
      </c>
      <c r="I220" s="72">
        <v>86.4</v>
      </c>
      <c r="J220" s="73">
        <f t="shared" si="39"/>
        <v>15.43</v>
      </c>
      <c r="K220" s="74">
        <f t="shared" si="40"/>
        <v>70.97</v>
      </c>
      <c r="L220" s="75">
        <f t="shared" si="41"/>
        <v>61.71</v>
      </c>
      <c r="M220" s="73">
        <f t="shared" si="42"/>
        <v>6.17</v>
      </c>
      <c r="N220" s="74">
        <f t="shared" si="43"/>
        <v>55.54</v>
      </c>
      <c r="O220" s="74">
        <f t="shared" si="38"/>
        <v>9.26</v>
      </c>
      <c r="P220" s="47"/>
    </row>
    <row r="221" spans="1:16" s="3" customFormat="1" x14ac:dyDescent="0.25">
      <c r="A221" s="5" t="s">
        <v>14</v>
      </c>
      <c r="B221" s="5">
        <v>2040004995</v>
      </c>
      <c r="C221" s="11" t="s">
        <v>934</v>
      </c>
      <c r="D221" s="5">
        <v>15</v>
      </c>
      <c r="E221" s="5" t="s">
        <v>12</v>
      </c>
      <c r="F221" s="5" t="s">
        <v>911</v>
      </c>
      <c r="G221" s="70">
        <v>33049990</v>
      </c>
      <c r="H221" s="71">
        <v>0.28000000000000003</v>
      </c>
      <c r="I221" s="72">
        <v>2090</v>
      </c>
      <c r="J221" s="73">
        <f t="shared" si="39"/>
        <v>326.56</v>
      </c>
      <c r="K221" s="74">
        <f t="shared" si="40"/>
        <v>1763.44</v>
      </c>
      <c r="L221" s="75">
        <f t="shared" si="41"/>
        <v>1306.25</v>
      </c>
      <c r="M221" s="73">
        <f t="shared" si="42"/>
        <v>130.63</v>
      </c>
      <c r="N221" s="74">
        <f t="shared" si="43"/>
        <v>1175.6199999999999</v>
      </c>
      <c r="O221" s="74">
        <f>ROUND(I221*28%/128%,2)</f>
        <v>457.19</v>
      </c>
      <c r="P221" s="42"/>
    </row>
    <row r="222" spans="1:16" s="3" customFormat="1" x14ac:dyDescent="0.25">
      <c r="A222" s="5" t="s">
        <v>14</v>
      </c>
      <c r="B222" s="5">
        <v>2040005738</v>
      </c>
      <c r="C222" s="11" t="s">
        <v>945</v>
      </c>
      <c r="D222" s="5">
        <v>40</v>
      </c>
      <c r="E222" s="5" t="s">
        <v>12</v>
      </c>
      <c r="F222" s="5" t="s">
        <v>911</v>
      </c>
      <c r="G222" s="70">
        <v>33049990</v>
      </c>
      <c r="H222" s="71">
        <v>0.28000000000000003</v>
      </c>
      <c r="I222" s="72">
        <v>990</v>
      </c>
      <c r="J222" s="73">
        <f t="shared" si="39"/>
        <v>154.69</v>
      </c>
      <c r="K222" s="74">
        <f t="shared" si="40"/>
        <v>835.31</v>
      </c>
      <c r="L222" s="75">
        <f t="shared" si="41"/>
        <v>618.75</v>
      </c>
      <c r="M222" s="73">
        <f t="shared" si="42"/>
        <v>61.88</v>
      </c>
      <c r="N222" s="74">
        <f t="shared" si="43"/>
        <v>556.86999999999989</v>
      </c>
      <c r="O222" s="74">
        <f>ROUND(I222*28%/128%,2)</f>
        <v>216.56</v>
      </c>
      <c r="P222" s="42"/>
    </row>
    <row r="223" spans="1:16" s="3" customFormat="1" x14ac:dyDescent="0.25">
      <c r="A223" s="5" t="s">
        <v>7</v>
      </c>
      <c r="B223" s="5">
        <v>2040001038</v>
      </c>
      <c r="C223" s="11" t="s">
        <v>441</v>
      </c>
      <c r="D223" s="5">
        <v>30</v>
      </c>
      <c r="E223" s="5" t="s">
        <v>12</v>
      </c>
      <c r="F223" s="5" t="s">
        <v>40</v>
      </c>
      <c r="G223" s="70" t="s">
        <v>438</v>
      </c>
      <c r="H223" s="71">
        <v>0.12</v>
      </c>
      <c r="I223" s="72">
        <v>40.68</v>
      </c>
      <c r="J223" s="73">
        <f t="shared" si="39"/>
        <v>7.26</v>
      </c>
      <c r="K223" s="74">
        <f t="shared" si="40"/>
        <v>33.42</v>
      </c>
      <c r="L223" s="75">
        <f t="shared" si="41"/>
        <v>29.060000000000002</v>
      </c>
      <c r="M223" s="73">
        <f t="shared" si="42"/>
        <v>2.91</v>
      </c>
      <c r="N223" s="74">
        <f t="shared" si="43"/>
        <v>26.150000000000002</v>
      </c>
      <c r="O223" s="74">
        <f>ROUND(I223*12%/112%,2)</f>
        <v>4.3600000000000003</v>
      </c>
      <c r="P223" s="42"/>
    </row>
    <row r="224" spans="1:16" s="3" customFormat="1" x14ac:dyDescent="0.25">
      <c r="A224" s="5" t="s">
        <v>14</v>
      </c>
      <c r="B224" s="5">
        <v>2030001223</v>
      </c>
      <c r="C224" s="11" t="s">
        <v>895</v>
      </c>
      <c r="D224" s="5">
        <v>50</v>
      </c>
      <c r="E224" s="5" t="s">
        <v>12</v>
      </c>
      <c r="F224" s="5" t="s">
        <v>885</v>
      </c>
      <c r="G224" s="70">
        <v>33049910</v>
      </c>
      <c r="H224" s="71">
        <v>0.28000000000000003</v>
      </c>
      <c r="I224" s="72">
        <v>290</v>
      </c>
      <c r="J224" s="73">
        <f t="shared" si="39"/>
        <v>45.31</v>
      </c>
      <c r="K224" s="74">
        <f t="shared" si="40"/>
        <v>244.69</v>
      </c>
      <c r="L224" s="75">
        <f t="shared" si="41"/>
        <v>181.25</v>
      </c>
      <c r="M224" s="73">
        <f t="shared" si="42"/>
        <v>18.13</v>
      </c>
      <c r="N224" s="74">
        <f t="shared" si="43"/>
        <v>163.12</v>
      </c>
      <c r="O224" s="74">
        <f>ROUND(I224*28%/128%,2)</f>
        <v>63.44</v>
      </c>
      <c r="P224" s="42"/>
    </row>
    <row r="225" spans="1:16" s="3" customFormat="1" x14ac:dyDescent="0.25">
      <c r="A225" s="5" t="s">
        <v>7</v>
      </c>
      <c r="B225" s="6">
        <v>2040003748</v>
      </c>
      <c r="C225" s="7" t="s">
        <v>610</v>
      </c>
      <c r="D225" s="6">
        <v>60</v>
      </c>
      <c r="E225" s="6" t="s">
        <v>12</v>
      </c>
      <c r="F225" s="5" t="s">
        <v>10</v>
      </c>
      <c r="G225" s="70">
        <v>30049093</v>
      </c>
      <c r="H225" s="71">
        <v>0.12</v>
      </c>
      <c r="I225" s="72">
        <v>47.8</v>
      </c>
      <c r="J225" s="73">
        <f t="shared" si="39"/>
        <v>8.5399999999999991</v>
      </c>
      <c r="K225" s="73">
        <f t="shared" si="40"/>
        <v>39.26</v>
      </c>
      <c r="L225" s="75">
        <f t="shared" si="41"/>
        <v>34.14</v>
      </c>
      <c r="M225" s="73">
        <f t="shared" si="42"/>
        <v>3.41</v>
      </c>
      <c r="N225" s="73">
        <f t="shared" si="43"/>
        <v>30.729999999999993</v>
      </c>
      <c r="O225" s="74">
        <f>ROUND(I225*12%/112%,2)</f>
        <v>5.12</v>
      </c>
      <c r="P225" s="42"/>
    </row>
    <row r="226" spans="1:16" s="3" customFormat="1" ht="24" x14ac:dyDescent="0.25">
      <c r="A226" s="5" t="s">
        <v>14</v>
      </c>
      <c r="B226" s="41">
        <v>2040006475</v>
      </c>
      <c r="C226" s="36" t="s">
        <v>886</v>
      </c>
      <c r="D226" s="5">
        <v>150</v>
      </c>
      <c r="E226" s="5" t="s">
        <v>12</v>
      </c>
      <c r="F226" s="5" t="s">
        <v>885</v>
      </c>
      <c r="G226" s="70">
        <v>33049930</v>
      </c>
      <c r="H226" s="71">
        <v>0.28000000000000003</v>
      </c>
      <c r="I226" s="72">
        <v>2100</v>
      </c>
      <c r="J226" s="73">
        <f t="shared" si="39"/>
        <v>328.12</v>
      </c>
      <c r="K226" s="74">
        <f t="shared" si="40"/>
        <v>1771.88</v>
      </c>
      <c r="L226" s="75">
        <f t="shared" si="41"/>
        <v>1312.5</v>
      </c>
      <c r="M226" s="73">
        <f t="shared" si="42"/>
        <v>131.25</v>
      </c>
      <c r="N226" s="74">
        <f t="shared" si="43"/>
        <v>1181.25</v>
      </c>
      <c r="O226" s="74">
        <f>ROUND(I226*28%/128%,2)</f>
        <v>459.38</v>
      </c>
      <c r="P226" s="42"/>
    </row>
    <row r="227" spans="1:16" s="3" customFormat="1" x14ac:dyDescent="0.25">
      <c r="A227" s="5" t="s">
        <v>7</v>
      </c>
      <c r="B227" s="6">
        <v>2040006527</v>
      </c>
      <c r="C227" s="14" t="s">
        <v>773</v>
      </c>
      <c r="D227" s="6">
        <v>5</v>
      </c>
      <c r="E227" s="6" t="s">
        <v>129</v>
      </c>
      <c r="F227" s="5" t="s">
        <v>10</v>
      </c>
      <c r="G227" s="70">
        <v>30042099</v>
      </c>
      <c r="H227" s="71">
        <v>0.12</v>
      </c>
      <c r="I227" s="72">
        <v>110</v>
      </c>
      <c r="J227" s="73">
        <f t="shared" si="39"/>
        <v>19.64</v>
      </c>
      <c r="K227" s="73">
        <f t="shared" si="40"/>
        <v>90.36</v>
      </c>
      <c r="L227" s="75">
        <f t="shared" si="41"/>
        <v>78.569999999999993</v>
      </c>
      <c r="M227" s="73">
        <f t="shared" si="42"/>
        <v>7.86</v>
      </c>
      <c r="N227" s="73">
        <f t="shared" si="43"/>
        <v>70.710000000000008</v>
      </c>
      <c r="O227" s="74">
        <f>ROUND(I227*12%/112%,2)</f>
        <v>11.79</v>
      </c>
      <c r="P227" s="42"/>
    </row>
    <row r="228" spans="1:16" s="3" customFormat="1" x14ac:dyDescent="0.25">
      <c r="A228" s="5" t="s">
        <v>7</v>
      </c>
      <c r="B228" s="6">
        <v>2040000404</v>
      </c>
      <c r="C228" s="7" t="s">
        <v>256</v>
      </c>
      <c r="D228" s="6">
        <v>10</v>
      </c>
      <c r="E228" s="6" t="s">
        <v>9</v>
      </c>
      <c r="F228" s="5" t="s">
        <v>10</v>
      </c>
      <c r="G228" s="70">
        <v>30042012</v>
      </c>
      <c r="H228" s="71">
        <v>0.12</v>
      </c>
      <c r="I228" s="72">
        <v>45.6</v>
      </c>
      <c r="J228" s="73">
        <f t="shared" si="39"/>
        <v>8.14</v>
      </c>
      <c r="K228" s="73">
        <f t="shared" si="40"/>
        <v>37.46</v>
      </c>
      <c r="L228" s="75">
        <f t="shared" si="41"/>
        <v>32.57</v>
      </c>
      <c r="M228" s="73">
        <f t="shared" si="42"/>
        <v>3.26</v>
      </c>
      <c r="N228" s="73">
        <f t="shared" si="43"/>
        <v>29.310000000000002</v>
      </c>
      <c r="O228" s="74">
        <f>ROUND(I228*12%/112%,2)</f>
        <v>4.8899999999999997</v>
      </c>
      <c r="P228" s="42"/>
    </row>
    <row r="229" spans="1:16" s="3" customFormat="1" x14ac:dyDescent="0.25">
      <c r="A229" s="5" t="s">
        <v>14</v>
      </c>
      <c r="B229" s="5">
        <v>2040000609</v>
      </c>
      <c r="C229" s="11" t="s">
        <v>331</v>
      </c>
      <c r="D229" s="5">
        <v>1</v>
      </c>
      <c r="E229" s="5" t="s">
        <v>116</v>
      </c>
      <c r="F229" s="5" t="s">
        <v>317</v>
      </c>
      <c r="G229" s="70">
        <v>30049029</v>
      </c>
      <c r="H229" s="71">
        <v>0.05</v>
      </c>
      <c r="I229" s="72">
        <v>289.39999999999998</v>
      </c>
      <c r="J229" s="73">
        <f t="shared" si="39"/>
        <v>55.12</v>
      </c>
      <c r="K229" s="74">
        <f t="shared" si="40"/>
        <v>234.27999999999997</v>
      </c>
      <c r="L229" s="75">
        <f t="shared" si="41"/>
        <v>220.49999999999997</v>
      </c>
      <c r="M229" s="73">
        <f t="shared" si="42"/>
        <v>22.05</v>
      </c>
      <c r="N229" s="74">
        <f t="shared" si="43"/>
        <v>198.44999999999996</v>
      </c>
      <c r="O229" s="74">
        <f>ROUND(I229*5%/105%,2)</f>
        <v>13.78</v>
      </c>
      <c r="P229" s="42"/>
    </row>
    <row r="230" spans="1:16" s="3" customFormat="1" x14ac:dyDescent="0.25">
      <c r="A230" s="5" t="s">
        <v>14</v>
      </c>
      <c r="B230" s="5">
        <v>2040001236</v>
      </c>
      <c r="C230" s="22" t="s">
        <v>486</v>
      </c>
      <c r="D230" s="5">
        <v>10</v>
      </c>
      <c r="E230" s="24" t="s">
        <v>9</v>
      </c>
      <c r="F230" s="5" t="s">
        <v>171</v>
      </c>
      <c r="G230" s="70">
        <v>30049099</v>
      </c>
      <c r="H230" s="71">
        <v>0.12</v>
      </c>
      <c r="I230" s="72">
        <v>137</v>
      </c>
      <c r="J230" s="73">
        <f t="shared" si="39"/>
        <v>24.46</v>
      </c>
      <c r="K230" s="74">
        <f t="shared" si="40"/>
        <v>112.53999999999999</v>
      </c>
      <c r="L230" s="75">
        <f t="shared" si="41"/>
        <v>97.859999999999985</v>
      </c>
      <c r="M230" s="73">
        <f t="shared" si="42"/>
        <v>9.7899999999999991</v>
      </c>
      <c r="N230" s="74">
        <f t="shared" si="43"/>
        <v>88.07</v>
      </c>
      <c r="O230" s="74">
        <f>ROUND(I230*12%/112%,2)</f>
        <v>14.68</v>
      </c>
      <c r="P230" s="42"/>
    </row>
    <row r="231" spans="1:16" s="3" customFormat="1" x14ac:dyDescent="0.25">
      <c r="A231" s="5" t="s">
        <v>7</v>
      </c>
      <c r="B231" s="5">
        <v>2040003393</v>
      </c>
      <c r="C231" s="11" t="s">
        <v>582</v>
      </c>
      <c r="D231" s="5">
        <v>10</v>
      </c>
      <c r="E231" s="5" t="s">
        <v>9</v>
      </c>
      <c r="F231" s="5" t="s">
        <v>63</v>
      </c>
      <c r="G231" s="70">
        <v>30049069</v>
      </c>
      <c r="H231" s="71">
        <v>0.12</v>
      </c>
      <c r="I231" s="72">
        <v>74</v>
      </c>
      <c r="J231" s="73">
        <f t="shared" si="39"/>
        <v>13.21</v>
      </c>
      <c r="K231" s="74">
        <f t="shared" si="40"/>
        <v>60.79</v>
      </c>
      <c r="L231" s="75">
        <f t="shared" si="41"/>
        <v>52.86</v>
      </c>
      <c r="M231" s="73">
        <f t="shared" si="42"/>
        <v>5.29</v>
      </c>
      <c r="N231" s="74">
        <f t="shared" si="43"/>
        <v>47.57</v>
      </c>
      <c r="O231" s="74">
        <f>ROUND(I231*12%/112%,2)</f>
        <v>7.93</v>
      </c>
      <c r="P231" s="42"/>
    </row>
    <row r="232" spans="1:16" s="3" customFormat="1" x14ac:dyDescent="0.25">
      <c r="A232" s="5" t="s">
        <v>14</v>
      </c>
      <c r="B232" s="5">
        <v>2040001006</v>
      </c>
      <c r="C232" s="11" t="s">
        <v>429</v>
      </c>
      <c r="D232" s="5" t="s">
        <v>430</v>
      </c>
      <c r="E232" s="5" t="s">
        <v>116</v>
      </c>
      <c r="F232" s="5" t="s">
        <v>16</v>
      </c>
      <c r="G232" s="70">
        <v>30049099</v>
      </c>
      <c r="H232" s="71">
        <v>0.05</v>
      </c>
      <c r="I232" s="72">
        <v>3523.4</v>
      </c>
      <c r="J232" s="73">
        <f t="shared" si="39"/>
        <v>671.12</v>
      </c>
      <c r="K232" s="74">
        <f t="shared" si="40"/>
        <v>2852.28</v>
      </c>
      <c r="L232" s="75">
        <f t="shared" si="41"/>
        <v>2684.5</v>
      </c>
      <c r="M232" s="73">
        <f t="shared" si="42"/>
        <v>268.45</v>
      </c>
      <c r="N232" s="74">
        <f t="shared" si="43"/>
        <v>2416.0500000000002</v>
      </c>
      <c r="O232" s="74">
        <f>ROUND(I232*5%/105%,2)</f>
        <v>167.78</v>
      </c>
      <c r="P232" s="42"/>
    </row>
    <row r="233" spans="1:16" s="3" customFormat="1" x14ac:dyDescent="0.25">
      <c r="A233" s="5" t="s">
        <v>7</v>
      </c>
      <c r="B233" s="6">
        <v>2040000471</v>
      </c>
      <c r="C233" s="7" t="s">
        <v>284</v>
      </c>
      <c r="D233" s="6" t="s">
        <v>283</v>
      </c>
      <c r="E233" s="6"/>
      <c r="F233" s="5" t="s">
        <v>10</v>
      </c>
      <c r="G233" s="70">
        <v>30042019</v>
      </c>
      <c r="H233" s="71">
        <v>0.12</v>
      </c>
      <c r="I233" s="72">
        <v>24.51</v>
      </c>
      <c r="J233" s="73">
        <f t="shared" si="39"/>
        <v>4.38</v>
      </c>
      <c r="K233" s="73">
        <f t="shared" si="40"/>
        <v>20.130000000000003</v>
      </c>
      <c r="L233" s="75">
        <f t="shared" si="41"/>
        <v>17.500000000000004</v>
      </c>
      <c r="M233" s="73">
        <f t="shared" si="42"/>
        <v>1.75</v>
      </c>
      <c r="N233" s="73">
        <f t="shared" si="43"/>
        <v>15.750000000000004</v>
      </c>
      <c r="O233" s="74">
        <f>ROUND(I233*12%/112%,2)</f>
        <v>2.63</v>
      </c>
      <c r="P233" s="42"/>
    </row>
    <row r="234" spans="1:16" s="3" customFormat="1" x14ac:dyDescent="0.25">
      <c r="A234" s="5" t="s">
        <v>14</v>
      </c>
      <c r="B234" s="5">
        <v>2040003378</v>
      </c>
      <c r="C234" s="28" t="s">
        <v>573</v>
      </c>
      <c r="D234" s="21" t="s">
        <v>182</v>
      </c>
      <c r="E234" s="5"/>
      <c r="F234" s="5" t="s">
        <v>180</v>
      </c>
      <c r="G234" s="70">
        <v>30049099</v>
      </c>
      <c r="H234" s="71">
        <v>0.12</v>
      </c>
      <c r="I234" s="72">
        <v>916</v>
      </c>
      <c r="J234" s="73">
        <f t="shared" si="39"/>
        <v>163.57</v>
      </c>
      <c r="K234" s="74">
        <f t="shared" si="40"/>
        <v>752.43000000000006</v>
      </c>
      <c r="L234" s="75">
        <f t="shared" si="41"/>
        <v>654.29000000000008</v>
      </c>
      <c r="M234" s="73">
        <f t="shared" si="42"/>
        <v>65.430000000000007</v>
      </c>
      <c r="N234" s="74">
        <f t="shared" si="43"/>
        <v>588.86</v>
      </c>
      <c r="O234" s="74">
        <f>ROUND(I234*12%/112%,2)</f>
        <v>98.14</v>
      </c>
      <c r="P234" s="42"/>
    </row>
    <row r="235" spans="1:16" s="3" customFormat="1" x14ac:dyDescent="0.25">
      <c r="A235" s="5" t="s">
        <v>14</v>
      </c>
      <c r="B235" s="5">
        <v>2040001447</v>
      </c>
      <c r="C235" s="30" t="s">
        <v>534</v>
      </c>
      <c r="D235" s="5" t="s">
        <v>115</v>
      </c>
      <c r="E235" s="5" t="s">
        <v>182</v>
      </c>
      <c r="F235" s="5" t="s">
        <v>16</v>
      </c>
      <c r="G235" s="70">
        <v>30019091</v>
      </c>
      <c r="H235" s="71">
        <v>0.05</v>
      </c>
      <c r="I235" s="72">
        <v>77.7</v>
      </c>
      <c r="J235" s="73">
        <f t="shared" si="39"/>
        <v>14.8</v>
      </c>
      <c r="K235" s="74">
        <f t="shared" si="40"/>
        <v>62.900000000000006</v>
      </c>
      <c r="L235" s="75">
        <f t="shared" si="41"/>
        <v>59.2</v>
      </c>
      <c r="M235" s="73">
        <f t="shared" si="42"/>
        <v>5.92</v>
      </c>
      <c r="N235" s="74">
        <f t="shared" si="43"/>
        <v>53.28</v>
      </c>
      <c r="O235" s="74">
        <f>ROUND(I235*5%/105%,2)</f>
        <v>3.7</v>
      </c>
      <c r="P235" s="42"/>
    </row>
    <row r="236" spans="1:16" s="3" customFormat="1" x14ac:dyDescent="0.25">
      <c r="A236" s="5" t="s">
        <v>14</v>
      </c>
      <c r="B236" s="5">
        <v>2040000797</v>
      </c>
      <c r="C236" s="11" t="s">
        <v>387</v>
      </c>
      <c r="D236" s="5">
        <v>10</v>
      </c>
      <c r="E236" s="12" t="s">
        <v>31</v>
      </c>
      <c r="F236" s="5" t="s">
        <v>23</v>
      </c>
      <c r="G236" s="70">
        <v>30042019</v>
      </c>
      <c r="H236" s="71">
        <v>0.12</v>
      </c>
      <c r="I236" s="72">
        <v>111</v>
      </c>
      <c r="J236" s="73">
        <f t="shared" si="39"/>
        <v>19.82</v>
      </c>
      <c r="K236" s="74">
        <f t="shared" si="40"/>
        <v>91.18</v>
      </c>
      <c r="L236" s="75">
        <f t="shared" si="41"/>
        <v>79.290000000000006</v>
      </c>
      <c r="M236" s="73">
        <f t="shared" si="42"/>
        <v>7.93</v>
      </c>
      <c r="N236" s="74">
        <f t="shared" si="43"/>
        <v>71.36</v>
      </c>
      <c r="O236" s="74">
        <f t="shared" ref="O236:O242" si="44">ROUND(I236*12%/112%,2)</f>
        <v>11.89</v>
      </c>
      <c r="P236" s="42"/>
    </row>
    <row r="237" spans="1:16" s="3" customFormat="1" x14ac:dyDescent="0.25">
      <c r="A237" s="5" t="s">
        <v>14</v>
      </c>
      <c r="B237" s="5">
        <v>2040000843</v>
      </c>
      <c r="C237" s="11" t="s">
        <v>400</v>
      </c>
      <c r="D237" s="5">
        <v>10</v>
      </c>
      <c r="E237" s="5" t="s">
        <v>9</v>
      </c>
      <c r="F237" s="5" t="s">
        <v>25</v>
      </c>
      <c r="G237" s="70">
        <v>30043190</v>
      </c>
      <c r="H237" s="71">
        <v>0.12</v>
      </c>
      <c r="I237" s="72">
        <v>109.9</v>
      </c>
      <c r="J237" s="73">
        <f t="shared" si="39"/>
        <v>19.62</v>
      </c>
      <c r="K237" s="74">
        <f t="shared" si="40"/>
        <v>90.28</v>
      </c>
      <c r="L237" s="75">
        <f t="shared" si="41"/>
        <v>78.5</v>
      </c>
      <c r="M237" s="73">
        <f t="shared" si="42"/>
        <v>7.85</v>
      </c>
      <c r="N237" s="74">
        <f t="shared" si="43"/>
        <v>70.650000000000006</v>
      </c>
      <c r="O237" s="74">
        <f t="shared" si="44"/>
        <v>11.78</v>
      </c>
      <c r="P237" s="42"/>
    </row>
    <row r="238" spans="1:16" s="3" customFormat="1" x14ac:dyDescent="0.25">
      <c r="A238" s="5" t="s">
        <v>14</v>
      </c>
      <c r="B238" s="5">
        <v>2030000811</v>
      </c>
      <c r="C238" s="11" t="s">
        <v>142</v>
      </c>
      <c r="D238" s="5">
        <v>10</v>
      </c>
      <c r="E238" s="5" t="s">
        <v>9</v>
      </c>
      <c r="F238" s="5" t="s">
        <v>38</v>
      </c>
      <c r="G238" s="70">
        <v>30049081</v>
      </c>
      <c r="H238" s="71">
        <v>0.12</v>
      </c>
      <c r="I238" s="72">
        <v>24</v>
      </c>
      <c r="J238" s="73">
        <f t="shared" si="39"/>
        <v>4.29</v>
      </c>
      <c r="K238" s="74">
        <f t="shared" si="40"/>
        <v>19.71</v>
      </c>
      <c r="L238" s="75">
        <f t="shared" si="41"/>
        <v>17.14</v>
      </c>
      <c r="M238" s="73">
        <f t="shared" si="42"/>
        <v>1.71</v>
      </c>
      <c r="N238" s="74">
        <f t="shared" si="43"/>
        <v>15.43</v>
      </c>
      <c r="O238" s="74">
        <f t="shared" si="44"/>
        <v>2.57</v>
      </c>
      <c r="P238" s="42"/>
    </row>
    <row r="239" spans="1:16" s="3" customFormat="1" x14ac:dyDescent="0.25">
      <c r="A239" s="5" t="s">
        <v>7</v>
      </c>
      <c r="B239" s="5">
        <v>2030002413</v>
      </c>
      <c r="C239" s="11" t="s">
        <v>168</v>
      </c>
      <c r="D239" s="5">
        <v>10</v>
      </c>
      <c r="E239" s="5" t="s">
        <v>31</v>
      </c>
      <c r="F239" s="5" t="s">
        <v>109</v>
      </c>
      <c r="G239" s="70">
        <v>30049099</v>
      </c>
      <c r="H239" s="71">
        <v>0.12</v>
      </c>
      <c r="I239" s="72">
        <v>44.1</v>
      </c>
      <c r="J239" s="73">
        <f t="shared" si="39"/>
        <v>7.87</v>
      </c>
      <c r="K239" s="74">
        <f t="shared" si="40"/>
        <v>36.230000000000004</v>
      </c>
      <c r="L239" s="75">
        <f t="shared" si="41"/>
        <v>31.500000000000004</v>
      </c>
      <c r="M239" s="73">
        <f t="shared" si="42"/>
        <v>3.15</v>
      </c>
      <c r="N239" s="74">
        <f t="shared" si="43"/>
        <v>28.350000000000005</v>
      </c>
      <c r="O239" s="74">
        <f t="shared" si="44"/>
        <v>4.7300000000000004</v>
      </c>
      <c r="P239" s="42"/>
    </row>
    <row r="240" spans="1:16" s="3" customFormat="1" x14ac:dyDescent="0.25">
      <c r="A240" s="5" t="s">
        <v>7</v>
      </c>
      <c r="B240" s="6">
        <v>2040000415</v>
      </c>
      <c r="C240" s="7" t="s">
        <v>267</v>
      </c>
      <c r="D240" s="6">
        <v>30</v>
      </c>
      <c r="E240" s="6" t="s">
        <v>12</v>
      </c>
      <c r="F240" s="5" t="s">
        <v>10</v>
      </c>
      <c r="G240" s="70">
        <v>30041030</v>
      </c>
      <c r="H240" s="71">
        <v>0.12</v>
      </c>
      <c r="I240" s="72">
        <v>21.81</v>
      </c>
      <c r="J240" s="73">
        <f t="shared" si="39"/>
        <v>3.89</v>
      </c>
      <c r="K240" s="73">
        <f t="shared" si="40"/>
        <v>17.919999999999998</v>
      </c>
      <c r="L240" s="75">
        <f t="shared" si="41"/>
        <v>15.579999999999998</v>
      </c>
      <c r="M240" s="73">
        <f t="shared" si="42"/>
        <v>1.56</v>
      </c>
      <c r="N240" s="73">
        <f t="shared" si="43"/>
        <v>14.02</v>
      </c>
      <c r="O240" s="74">
        <f t="shared" si="44"/>
        <v>2.34</v>
      </c>
      <c r="P240" s="42"/>
    </row>
    <row r="241" spans="1:16" s="3" customFormat="1" x14ac:dyDescent="0.25">
      <c r="A241" s="5" t="s">
        <v>7</v>
      </c>
      <c r="B241" s="6">
        <v>2040000411</v>
      </c>
      <c r="C241" s="7" t="s">
        <v>263</v>
      </c>
      <c r="D241" s="6">
        <v>10</v>
      </c>
      <c r="E241" s="6" t="s">
        <v>9</v>
      </c>
      <c r="F241" s="5" t="s">
        <v>10</v>
      </c>
      <c r="G241" s="70">
        <v>30041030</v>
      </c>
      <c r="H241" s="71">
        <v>0.12</v>
      </c>
      <c r="I241" s="72">
        <v>34</v>
      </c>
      <c r="J241" s="73">
        <f t="shared" si="39"/>
        <v>6.07</v>
      </c>
      <c r="K241" s="73">
        <f t="shared" si="40"/>
        <v>27.93</v>
      </c>
      <c r="L241" s="75">
        <f t="shared" si="41"/>
        <v>24.29</v>
      </c>
      <c r="M241" s="73">
        <f t="shared" si="42"/>
        <v>2.4300000000000002</v>
      </c>
      <c r="N241" s="73">
        <f t="shared" si="43"/>
        <v>21.86</v>
      </c>
      <c r="O241" s="74">
        <f t="shared" si="44"/>
        <v>3.64</v>
      </c>
      <c r="P241" s="42"/>
    </row>
    <row r="242" spans="1:16" s="3" customFormat="1" x14ac:dyDescent="0.25">
      <c r="A242" s="5" t="s">
        <v>14</v>
      </c>
      <c r="B242" s="5">
        <v>2040004557</v>
      </c>
      <c r="C242" s="19" t="s">
        <v>870</v>
      </c>
      <c r="D242" s="5" t="s">
        <v>975</v>
      </c>
      <c r="E242" s="5" t="s">
        <v>976</v>
      </c>
      <c r="F242" s="5" t="s">
        <v>858</v>
      </c>
      <c r="G242" s="70">
        <v>30044020</v>
      </c>
      <c r="H242" s="71">
        <v>0.12</v>
      </c>
      <c r="I242" s="72">
        <v>300</v>
      </c>
      <c r="J242" s="73">
        <f t="shared" si="39"/>
        <v>53.57</v>
      </c>
      <c r="K242" s="74">
        <f t="shared" si="40"/>
        <v>246.43</v>
      </c>
      <c r="L242" s="75">
        <f t="shared" si="41"/>
        <v>214.29000000000002</v>
      </c>
      <c r="M242" s="73">
        <f t="shared" si="42"/>
        <v>21.43</v>
      </c>
      <c r="N242" s="74">
        <f t="shared" si="43"/>
        <v>192.86</v>
      </c>
      <c r="O242" s="74">
        <f t="shared" si="44"/>
        <v>32.14</v>
      </c>
      <c r="P242" s="42"/>
    </row>
    <row r="243" spans="1:16" s="3" customFormat="1" x14ac:dyDescent="0.25">
      <c r="A243" s="5" t="s">
        <v>14</v>
      </c>
      <c r="B243" s="5">
        <v>2040006217</v>
      </c>
      <c r="C243" s="11" t="s">
        <v>954</v>
      </c>
      <c r="D243" s="5">
        <v>50</v>
      </c>
      <c r="E243" s="5" t="s">
        <v>12</v>
      </c>
      <c r="F243" s="5" t="s">
        <v>911</v>
      </c>
      <c r="G243" s="70">
        <v>33049990</v>
      </c>
      <c r="H243" s="71">
        <v>0.28000000000000003</v>
      </c>
      <c r="I243" s="72">
        <v>1320</v>
      </c>
      <c r="J243" s="73">
        <f t="shared" si="39"/>
        <v>206.25</v>
      </c>
      <c r="K243" s="74">
        <f t="shared" si="40"/>
        <v>1113.75</v>
      </c>
      <c r="L243" s="75">
        <f t="shared" si="41"/>
        <v>825</v>
      </c>
      <c r="M243" s="73">
        <f t="shared" si="42"/>
        <v>82.5</v>
      </c>
      <c r="N243" s="74">
        <f t="shared" si="43"/>
        <v>742.5</v>
      </c>
      <c r="O243" s="74">
        <f>ROUND(I243*28%/128%,2)</f>
        <v>288.75</v>
      </c>
      <c r="P243" s="42"/>
    </row>
    <row r="244" spans="1:16" s="3" customFormat="1" x14ac:dyDescent="0.25">
      <c r="A244" s="5" t="s">
        <v>7</v>
      </c>
      <c r="B244" s="6">
        <v>2040000406</v>
      </c>
      <c r="C244" s="7" t="s">
        <v>258</v>
      </c>
      <c r="D244" s="6">
        <v>10</v>
      </c>
      <c r="E244" s="6" t="s">
        <v>9</v>
      </c>
      <c r="F244" s="5" t="s">
        <v>10</v>
      </c>
      <c r="G244" s="70">
        <v>30042012</v>
      </c>
      <c r="H244" s="71">
        <v>0.12</v>
      </c>
      <c r="I244" s="72">
        <v>78</v>
      </c>
      <c r="J244" s="73">
        <f t="shared" si="39"/>
        <v>13.93</v>
      </c>
      <c r="K244" s="73">
        <f t="shared" si="40"/>
        <v>64.069999999999993</v>
      </c>
      <c r="L244" s="75">
        <f t="shared" si="41"/>
        <v>55.709999999999994</v>
      </c>
      <c r="M244" s="73">
        <f t="shared" si="42"/>
        <v>5.57</v>
      </c>
      <c r="N244" s="73">
        <f t="shared" si="43"/>
        <v>50.139999999999993</v>
      </c>
      <c r="O244" s="74">
        <f t="shared" ref="O244:O254" si="45">ROUND(I244*12%/112%,2)</f>
        <v>8.36</v>
      </c>
      <c r="P244" s="42"/>
    </row>
    <row r="245" spans="1:16" s="3" customFormat="1" x14ac:dyDescent="0.25">
      <c r="A245" s="5" t="s">
        <v>14</v>
      </c>
      <c r="B245" s="5">
        <v>2030001125</v>
      </c>
      <c r="C245" s="11" t="s">
        <v>148</v>
      </c>
      <c r="D245" s="5">
        <v>30</v>
      </c>
      <c r="E245" s="5" t="s">
        <v>9</v>
      </c>
      <c r="F245" s="5" t="s">
        <v>38</v>
      </c>
      <c r="G245" s="70">
        <v>30049081</v>
      </c>
      <c r="H245" s="71">
        <v>0.12</v>
      </c>
      <c r="I245" s="72">
        <v>51.66</v>
      </c>
      <c r="J245" s="73">
        <f t="shared" si="39"/>
        <v>9.2200000000000006</v>
      </c>
      <c r="K245" s="74">
        <f t="shared" si="40"/>
        <v>42.44</v>
      </c>
      <c r="L245" s="75">
        <f t="shared" si="41"/>
        <v>36.9</v>
      </c>
      <c r="M245" s="73">
        <f t="shared" si="42"/>
        <v>3.69</v>
      </c>
      <c r="N245" s="74">
        <f t="shared" si="43"/>
        <v>33.21</v>
      </c>
      <c r="O245" s="74">
        <f t="shared" si="45"/>
        <v>5.54</v>
      </c>
      <c r="P245" s="42"/>
    </row>
    <row r="246" spans="1:16" s="3" customFormat="1" x14ac:dyDescent="0.25">
      <c r="A246" s="5" t="s">
        <v>7</v>
      </c>
      <c r="B246" s="5">
        <v>2040001200</v>
      </c>
      <c r="C246" s="11" t="s">
        <v>466</v>
      </c>
      <c r="D246" s="5">
        <v>30</v>
      </c>
      <c r="E246" s="5" t="s">
        <v>12</v>
      </c>
      <c r="F246" s="5" t="s">
        <v>40</v>
      </c>
      <c r="G246" s="70">
        <v>30042039</v>
      </c>
      <c r="H246" s="71">
        <v>0.12</v>
      </c>
      <c r="I246" s="72">
        <v>143.4</v>
      </c>
      <c r="J246" s="73">
        <f t="shared" si="39"/>
        <v>25.61</v>
      </c>
      <c r="K246" s="74">
        <f t="shared" si="40"/>
        <v>117.79</v>
      </c>
      <c r="L246" s="75">
        <f t="shared" si="41"/>
        <v>102.43</v>
      </c>
      <c r="M246" s="73">
        <f t="shared" si="42"/>
        <v>10.24</v>
      </c>
      <c r="N246" s="74">
        <f t="shared" si="43"/>
        <v>92.190000000000012</v>
      </c>
      <c r="O246" s="74">
        <f t="shared" si="45"/>
        <v>15.36</v>
      </c>
      <c r="P246" s="42"/>
    </row>
    <row r="247" spans="1:16" s="3" customFormat="1" x14ac:dyDescent="0.25">
      <c r="A247" s="5" t="s">
        <v>14</v>
      </c>
      <c r="B247" s="5">
        <v>2040000559</v>
      </c>
      <c r="C247" s="11" t="s">
        <v>315</v>
      </c>
      <c r="D247" s="5">
        <v>10</v>
      </c>
      <c r="E247" s="5" t="s">
        <v>9</v>
      </c>
      <c r="F247" s="5" t="s">
        <v>51</v>
      </c>
      <c r="G247" s="70">
        <v>30049099</v>
      </c>
      <c r="H247" s="71">
        <v>0.12</v>
      </c>
      <c r="I247" s="72">
        <v>128.1</v>
      </c>
      <c r="J247" s="73">
        <f t="shared" si="39"/>
        <v>22.87</v>
      </c>
      <c r="K247" s="74">
        <f t="shared" si="40"/>
        <v>105.22999999999999</v>
      </c>
      <c r="L247" s="75">
        <f t="shared" si="41"/>
        <v>91.499999999999986</v>
      </c>
      <c r="M247" s="73">
        <f t="shared" si="42"/>
        <v>9.15</v>
      </c>
      <c r="N247" s="74">
        <f t="shared" si="43"/>
        <v>82.34999999999998</v>
      </c>
      <c r="O247" s="74">
        <f t="shared" si="45"/>
        <v>13.73</v>
      </c>
      <c r="P247" s="42"/>
    </row>
    <row r="248" spans="1:16" s="3" customFormat="1" x14ac:dyDescent="0.25">
      <c r="A248" s="5" t="s">
        <v>14</v>
      </c>
      <c r="B248" s="5">
        <v>2040005959</v>
      </c>
      <c r="C248" s="19" t="s">
        <v>873</v>
      </c>
      <c r="D248" s="5" t="s">
        <v>530</v>
      </c>
      <c r="E248" s="5" t="s">
        <v>425</v>
      </c>
      <c r="F248" s="5" t="s">
        <v>858</v>
      </c>
      <c r="G248" s="70">
        <v>30049079</v>
      </c>
      <c r="H248" s="71">
        <v>0.12</v>
      </c>
      <c r="I248" s="72">
        <v>156</v>
      </c>
      <c r="J248" s="73">
        <f t="shared" si="39"/>
        <v>27.86</v>
      </c>
      <c r="K248" s="74">
        <f t="shared" si="40"/>
        <v>128.13999999999999</v>
      </c>
      <c r="L248" s="75">
        <f t="shared" si="41"/>
        <v>111.42999999999998</v>
      </c>
      <c r="M248" s="73">
        <f t="shared" si="42"/>
        <v>11.14</v>
      </c>
      <c r="N248" s="74">
        <f t="shared" si="43"/>
        <v>100.28999999999999</v>
      </c>
      <c r="O248" s="74">
        <f t="shared" si="45"/>
        <v>16.71</v>
      </c>
      <c r="P248" s="42"/>
    </row>
    <row r="249" spans="1:16" s="3" customFormat="1" x14ac:dyDescent="0.25">
      <c r="A249" s="5" t="s">
        <v>7</v>
      </c>
      <c r="B249" s="5">
        <v>2030000290</v>
      </c>
      <c r="C249" s="11" t="s">
        <v>120</v>
      </c>
      <c r="D249" s="5">
        <v>150</v>
      </c>
      <c r="E249" s="5" t="s">
        <v>12</v>
      </c>
      <c r="F249" s="5" t="s">
        <v>83</v>
      </c>
      <c r="G249" s="70">
        <v>30042019</v>
      </c>
      <c r="H249" s="71">
        <v>0.12</v>
      </c>
      <c r="I249" s="72" t="s">
        <v>883</v>
      </c>
      <c r="J249" s="73">
        <f t="shared" si="39"/>
        <v>20.48</v>
      </c>
      <c r="K249" s="74">
        <f t="shared" si="40"/>
        <v>94.22</v>
      </c>
      <c r="L249" s="75">
        <f t="shared" si="41"/>
        <v>81.93</v>
      </c>
      <c r="M249" s="73">
        <f t="shared" si="42"/>
        <v>8.19</v>
      </c>
      <c r="N249" s="74">
        <f t="shared" si="43"/>
        <v>73.740000000000009</v>
      </c>
      <c r="O249" s="74">
        <f t="shared" si="45"/>
        <v>12.29</v>
      </c>
      <c r="P249" s="42"/>
    </row>
    <row r="250" spans="1:16" s="3" customFormat="1" x14ac:dyDescent="0.25">
      <c r="A250" s="5" t="s">
        <v>7</v>
      </c>
      <c r="B250" s="6">
        <v>2040006438</v>
      </c>
      <c r="C250" s="14" t="s">
        <v>768</v>
      </c>
      <c r="D250" s="5">
        <v>10</v>
      </c>
      <c r="E250" s="5" t="s">
        <v>9</v>
      </c>
      <c r="F250" s="5" t="s">
        <v>10</v>
      </c>
      <c r="G250" s="70">
        <v>30041030</v>
      </c>
      <c r="H250" s="71">
        <v>0.12</v>
      </c>
      <c r="I250" s="72">
        <v>450</v>
      </c>
      <c r="J250" s="73">
        <f t="shared" si="39"/>
        <v>80.36</v>
      </c>
      <c r="K250" s="73">
        <f t="shared" si="40"/>
        <v>369.64</v>
      </c>
      <c r="L250" s="75">
        <f t="shared" si="41"/>
        <v>321.43</v>
      </c>
      <c r="M250" s="73">
        <f t="shared" si="42"/>
        <v>32.14</v>
      </c>
      <c r="N250" s="73">
        <f t="shared" si="43"/>
        <v>289.29000000000002</v>
      </c>
      <c r="O250" s="74">
        <f t="shared" si="45"/>
        <v>48.21</v>
      </c>
      <c r="P250" s="42"/>
    </row>
    <row r="251" spans="1:16" s="3" customFormat="1" x14ac:dyDescent="0.25">
      <c r="A251" s="5" t="s">
        <v>7</v>
      </c>
      <c r="B251" s="6">
        <v>2040000402</v>
      </c>
      <c r="C251" s="7" t="s">
        <v>254</v>
      </c>
      <c r="D251" s="6">
        <v>10</v>
      </c>
      <c r="E251" s="6" t="s">
        <v>31</v>
      </c>
      <c r="F251" s="5" t="s">
        <v>10</v>
      </c>
      <c r="G251" s="70">
        <v>30042012</v>
      </c>
      <c r="H251" s="71">
        <v>0.12</v>
      </c>
      <c r="I251" s="72">
        <v>66.81</v>
      </c>
      <c r="J251" s="73">
        <f t="shared" si="39"/>
        <v>11.93</v>
      </c>
      <c r="K251" s="73">
        <f t="shared" si="40"/>
        <v>54.88</v>
      </c>
      <c r="L251" s="75">
        <f t="shared" si="41"/>
        <v>47.72</v>
      </c>
      <c r="M251" s="73">
        <f t="shared" si="42"/>
        <v>4.7699999999999996</v>
      </c>
      <c r="N251" s="73">
        <f t="shared" si="43"/>
        <v>42.95</v>
      </c>
      <c r="O251" s="74">
        <f t="shared" si="45"/>
        <v>7.16</v>
      </c>
      <c r="P251" s="42"/>
    </row>
    <row r="252" spans="1:16" s="3" customFormat="1" x14ac:dyDescent="0.25">
      <c r="A252" s="5" t="s">
        <v>14</v>
      </c>
      <c r="B252" s="5">
        <v>2030000023</v>
      </c>
      <c r="C252" s="9" t="s">
        <v>24</v>
      </c>
      <c r="D252" s="5">
        <v>10</v>
      </c>
      <c r="E252" s="5" t="s">
        <v>9</v>
      </c>
      <c r="F252" s="10" t="s">
        <v>25</v>
      </c>
      <c r="G252" s="70">
        <v>30049071</v>
      </c>
      <c r="H252" s="71">
        <v>0.12</v>
      </c>
      <c r="I252" s="72">
        <v>60.3</v>
      </c>
      <c r="J252" s="73">
        <f t="shared" si="39"/>
        <v>10.77</v>
      </c>
      <c r="K252" s="74">
        <f t="shared" si="40"/>
        <v>49.53</v>
      </c>
      <c r="L252" s="75">
        <f t="shared" si="41"/>
        <v>43.07</v>
      </c>
      <c r="M252" s="73">
        <f t="shared" si="42"/>
        <v>4.3099999999999996</v>
      </c>
      <c r="N252" s="74">
        <f t="shared" si="43"/>
        <v>38.76</v>
      </c>
      <c r="O252" s="74">
        <f t="shared" si="45"/>
        <v>6.46</v>
      </c>
      <c r="P252" s="42"/>
    </row>
    <row r="253" spans="1:16" s="3" customFormat="1" x14ac:dyDescent="0.25">
      <c r="A253" s="5" t="s">
        <v>14</v>
      </c>
      <c r="B253" s="5">
        <v>2040001131</v>
      </c>
      <c r="C253" s="11" t="s">
        <v>455</v>
      </c>
      <c r="D253" s="5">
        <v>10</v>
      </c>
      <c r="E253" s="5" t="s">
        <v>9</v>
      </c>
      <c r="F253" s="5" t="s">
        <v>25</v>
      </c>
      <c r="G253" s="70">
        <v>30049079</v>
      </c>
      <c r="H253" s="71">
        <v>0.12</v>
      </c>
      <c r="I253" s="72">
        <v>108.7</v>
      </c>
      <c r="J253" s="73">
        <f t="shared" si="39"/>
        <v>19.41</v>
      </c>
      <c r="K253" s="74">
        <f t="shared" si="40"/>
        <v>89.29</v>
      </c>
      <c r="L253" s="75">
        <f t="shared" si="41"/>
        <v>77.64</v>
      </c>
      <c r="M253" s="73">
        <f t="shared" si="42"/>
        <v>7.76</v>
      </c>
      <c r="N253" s="74">
        <f t="shared" si="43"/>
        <v>69.88</v>
      </c>
      <c r="O253" s="74">
        <f t="shared" si="45"/>
        <v>11.65</v>
      </c>
      <c r="P253" s="42"/>
    </row>
    <row r="254" spans="1:16" s="3" customFormat="1" x14ac:dyDescent="0.25">
      <c r="A254" s="5" t="s">
        <v>14</v>
      </c>
      <c r="B254" s="5">
        <v>2040001426</v>
      </c>
      <c r="C254" s="11" t="s">
        <v>519</v>
      </c>
      <c r="D254" s="5">
        <v>10</v>
      </c>
      <c r="E254" s="5" t="s">
        <v>9</v>
      </c>
      <c r="F254" s="5" t="s">
        <v>21</v>
      </c>
      <c r="G254" s="70">
        <v>30049079</v>
      </c>
      <c r="H254" s="71">
        <v>0.12</v>
      </c>
      <c r="I254" s="72">
        <v>145.9</v>
      </c>
      <c r="J254" s="73">
        <f t="shared" si="39"/>
        <v>26.05</v>
      </c>
      <c r="K254" s="74">
        <f t="shared" si="40"/>
        <v>119.85000000000001</v>
      </c>
      <c r="L254" s="75">
        <f t="shared" si="41"/>
        <v>104.22000000000001</v>
      </c>
      <c r="M254" s="73">
        <f t="shared" si="42"/>
        <v>10.42</v>
      </c>
      <c r="N254" s="74">
        <f t="shared" si="43"/>
        <v>93.800000000000011</v>
      </c>
      <c r="O254" s="74">
        <f t="shared" si="45"/>
        <v>15.63</v>
      </c>
      <c r="P254" s="42"/>
    </row>
    <row r="255" spans="1:16" s="3" customFormat="1" x14ac:dyDescent="0.25">
      <c r="A255" s="5" t="s">
        <v>14</v>
      </c>
      <c r="B255" s="5">
        <v>2040001398</v>
      </c>
      <c r="C255" s="11" t="s">
        <v>912</v>
      </c>
      <c r="D255" s="5">
        <v>50</v>
      </c>
      <c r="E255" s="5" t="s">
        <v>12</v>
      </c>
      <c r="F255" s="5" t="s">
        <v>911</v>
      </c>
      <c r="G255" s="70">
        <v>33049990</v>
      </c>
      <c r="H255" s="71">
        <v>0.28000000000000003</v>
      </c>
      <c r="I255" s="72">
        <v>1800</v>
      </c>
      <c r="J255" s="73">
        <f t="shared" si="39"/>
        <v>281.25</v>
      </c>
      <c r="K255" s="74">
        <f t="shared" si="40"/>
        <v>1518.75</v>
      </c>
      <c r="L255" s="75">
        <f t="shared" si="41"/>
        <v>1125</v>
      </c>
      <c r="M255" s="73">
        <f t="shared" si="42"/>
        <v>112.5</v>
      </c>
      <c r="N255" s="74">
        <f t="shared" si="43"/>
        <v>1012.5</v>
      </c>
      <c r="O255" s="74">
        <f>ROUND(I255*28%/128%,2)</f>
        <v>393.75</v>
      </c>
      <c r="P255" s="42"/>
    </row>
    <row r="256" spans="1:16" s="3" customFormat="1" x14ac:dyDescent="0.25">
      <c r="A256" s="5" t="s">
        <v>14</v>
      </c>
      <c r="B256" s="5">
        <v>2040006334</v>
      </c>
      <c r="C256" s="13" t="s">
        <v>955</v>
      </c>
      <c r="D256" s="5">
        <v>40</v>
      </c>
      <c r="E256" s="5" t="s">
        <v>12</v>
      </c>
      <c r="F256" s="5" t="s">
        <v>911</v>
      </c>
      <c r="G256" s="70">
        <v>33049990</v>
      </c>
      <c r="H256" s="71">
        <v>0.28000000000000003</v>
      </c>
      <c r="I256" s="72">
        <v>1350</v>
      </c>
      <c r="J256" s="73">
        <f t="shared" si="39"/>
        <v>210.94</v>
      </c>
      <c r="K256" s="74">
        <f t="shared" si="40"/>
        <v>1139.06</v>
      </c>
      <c r="L256" s="75">
        <f t="shared" si="41"/>
        <v>843.75</v>
      </c>
      <c r="M256" s="73">
        <f t="shared" si="42"/>
        <v>84.38</v>
      </c>
      <c r="N256" s="74">
        <f t="shared" si="43"/>
        <v>759.36999999999989</v>
      </c>
      <c r="O256" s="74">
        <f>ROUND(I256*28%/128%,2)</f>
        <v>295.31</v>
      </c>
      <c r="P256" s="42"/>
    </row>
    <row r="257" spans="1:16" s="3" customFormat="1" x14ac:dyDescent="0.25">
      <c r="A257" s="5" t="s">
        <v>7</v>
      </c>
      <c r="B257" s="6">
        <v>2040000350</v>
      </c>
      <c r="C257" s="14" t="s">
        <v>235</v>
      </c>
      <c r="D257" s="6">
        <v>2</v>
      </c>
      <c r="E257" s="6" t="s">
        <v>12</v>
      </c>
      <c r="F257" s="5" t="s">
        <v>10</v>
      </c>
      <c r="G257" s="70">
        <v>30049099</v>
      </c>
      <c r="H257" s="71">
        <v>0.05</v>
      </c>
      <c r="I257" s="72">
        <v>31.93</v>
      </c>
      <c r="J257" s="73">
        <f t="shared" si="39"/>
        <v>6.08</v>
      </c>
      <c r="K257" s="73">
        <f t="shared" si="40"/>
        <v>25.85</v>
      </c>
      <c r="L257" s="75">
        <f t="shared" si="41"/>
        <v>24.330000000000002</v>
      </c>
      <c r="M257" s="73">
        <f t="shared" si="42"/>
        <v>2.4300000000000002</v>
      </c>
      <c r="N257" s="73">
        <f t="shared" si="43"/>
        <v>21.900000000000002</v>
      </c>
      <c r="O257" s="74">
        <f>ROUND(I257*5%/105%,2)</f>
        <v>1.52</v>
      </c>
      <c r="P257" s="42"/>
    </row>
    <row r="258" spans="1:16" s="3" customFormat="1" x14ac:dyDescent="0.25">
      <c r="A258" s="5" t="s">
        <v>14</v>
      </c>
      <c r="B258" s="5">
        <v>2030000228</v>
      </c>
      <c r="C258" s="11" t="s">
        <v>101</v>
      </c>
      <c r="D258" s="5">
        <v>10</v>
      </c>
      <c r="E258" s="5" t="s">
        <v>31</v>
      </c>
      <c r="F258" s="17" t="s">
        <v>38</v>
      </c>
      <c r="G258" s="70">
        <v>30049079</v>
      </c>
      <c r="H258" s="71">
        <v>0.12</v>
      </c>
      <c r="I258" s="72">
        <v>47.5</v>
      </c>
      <c r="J258" s="73">
        <f t="shared" si="39"/>
        <v>8.48</v>
      </c>
      <c r="K258" s="74">
        <f t="shared" si="40"/>
        <v>39.019999999999996</v>
      </c>
      <c r="L258" s="75">
        <f t="shared" si="41"/>
        <v>33.929999999999993</v>
      </c>
      <c r="M258" s="73">
        <f t="shared" si="42"/>
        <v>3.39</v>
      </c>
      <c r="N258" s="74">
        <f t="shared" si="43"/>
        <v>30.539999999999996</v>
      </c>
      <c r="O258" s="74">
        <f>ROUND(I258*12%/112%,2)</f>
        <v>5.09</v>
      </c>
      <c r="P258" s="42"/>
    </row>
    <row r="259" spans="1:16" s="3" customFormat="1" x14ac:dyDescent="0.25">
      <c r="A259" s="5" t="s">
        <v>14</v>
      </c>
      <c r="B259" s="5">
        <v>2040000108</v>
      </c>
      <c r="C259" s="11" t="s">
        <v>175</v>
      </c>
      <c r="D259" s="5">
        <v>10</v>
      </c>
      <c r="E259" s="5" t="s">
        <v>9</v>
      </c>
      <c r="F259" s="5" t="s">
        <v>171</v>
      </c>
      <c r="G259" s="70">
        <v>30044090</v>
      </c>
      <c r="H259" s="71">
        <v>0.12</v>
      </c>
      <c r="I259" s="72">
        <v>67.510000000000005</v>
      </c>
      <c r="J259" s="73">
        <f t="shared" si="39"/>
        <v>12.06</v>
      </c>
      <c r="K259" s="74">
        <f t="shared" si="40"/>
        <v>55.45</v>
      </c>
      <c r="L259" s="75">
        <f t="shared" si="41"/>
        <v>48.22</v>
      </c>
      <c r="M259" s="73">
        <f t="shared" si="42"/>
        <v>4.82</v>
      </c>
      <c r="N259" s="74">
        <f t="shared" si="43"/>
        <v>43.400000000000006</v>
      </c>
      <c r="O259" s="74">
        <f>ROUND(I259*12%/112%,2)</f>
        <v>7.23</v>
      </c>
      <c r="P259" s="42"/>
    </row>
    <row r="260" spans="1:16" s="3" customFormat="1" x14ac:dyDescent="0.25">
      <c r="A260" s="5" t="s">
        <v>14</v>
      </c>
      <c r="B260" s="5">
        <v>2040000168</v>
      </c>
      <c r="C260" s="11" t="s">
        <v>184</v>
      </c>
      <c r="D260" s="5">
        <v>5</v>
      </c>
      <c r="E260" s="5" t="s">
        <v>9</v>
      </c>
      <c r="F260" s="5" t="s">
        <v>180</v>
      </c>
      <c r="G260" s="70">
        <v>30049063</v>
      </c>
      <c r="H260" s="71">
        <v>0.12</v>
      </c>
      <c r="I260" s="72">
        <v>443</v>
      </c>
      <c r="J260" s="73">
        <f t="shared" si="39"/>
        <v>79.11</v>
      </c>
      <c r="K260" s="74">
        <f t="shared" si="40"/>
        <v>363.89</v>
      </c>
      <c r="L260" s="75">
        <f t="shared" si="41"/>
        <v>316.43</v>
      </c>
      <c r="M260" s="73">
        <f t="shared" si="42"/>
        <v>31.64</v>
      </c>
      <c r="N260" s="74">
        <f t="shared" si="43"/>
        <v>284.79000000000002</v>
      </c>
      <c r="O260" s="74">
        <f>ROUND(I260*12%/112%,2)</f>
        <v>47.46</v>
      </c>
      <c r="P260" s="42"/>
    </row>
    <row r="261" spans="1:16" s="3" customFormat="1" x14ac:dyDescent="0.25">
      <c r="A261" s="5" t="s">
        <v>7</v>
      </c>
      <c r="B261" s="6">
        <v>2040004074</v>
      </c>
      <c r="C261" s="7" t="s">
        <v>653</v>
      </c>
      <c r="D261" s="6">
        <v>10</v>
      </c>
      <c r="E261" s="6" t="s">
        <v>9</v>
      </c>
      <c r="F261" s="5" t="s">
        <v>10</v>
      </c>
      <c r="G261" s="70">
        <v>30042019</v>
      </c>
      <c r="H261" s="71">
        <v>0.12</v>
      </c>
      <c r="I261" s="72">
        <v>84.9</v>
      </c>
      <c r="J261" s="73">
        <f t="shared" si="39"/>
        <v>15.16</v>
      </c>
      <c r="K261" s="73">
        <f t="shared" si="40"/>
        <v>69.740000000000009</v>
      </c>
      <c r="L261" s="75">
        <f t="shared" si="41"/>
        <v>60.640000000000008</v>
      </c>
      <c r="M261" s="73">
        <f t="shared" si="42"/>
        <v>6.06</v>
      </c>
      <c r="N261" s="73">
        <f t="shared" si="43"/>
        <v>54.580000000000005</v>
      </c>
      <c r="O261" s="74">
        <f>ROUND(I261*12%/112%,2)</f>
        <v>9.1</v>
      </c>
      <c r="P261" s="42"/>
    </row>
    <row r="262" spans="1:16" s="3" customFormat="1" x14ac:dyDescent="0.25">
      <c r="A262" s="5" t="s">
        <v>14</v>
      </c>
      <c r="B262" s="5">
        <v>2040005625</v>
      </c>
      <c r="C262" s="11" t="s">
        <v>941</v>
      </c>
      <c r="D262" s="5">
        <v>150</v>
      </c>
      <c r="E262" s="5" t="s">
        <v>12</v>
      </c>
      <c r="F262" s="5" t="s">
        <v>911</v>
      </c>
      <c r="G262" s="70">
        <v>33049990</v>
      </c>
      <c r="H262" s="71">
        <v>0.28000000000000003</v>
      </c>
      <c r="I262" s="72">
        <v>1600</v>
      </c>
      <c r="J262" s="73">
        <f t="shared" si="39"/>
        <v>250</v>
      </c>
      <c r="K262" s="74">
        <f t="shared" si="40"/>
        <v>1350</v>
      </c>
      <c r="L262" s="75">
        <f t="shared" si="41"/>
        <v>1000</v>
      </c>
      <c r="M262" s="73">
        <f t="shared" si="42"/>
        <v>100</v>
      </c>
      <c r="N262" s="74">
        <f t="shared" si="43"/>
        <v>900</v>
      </c>
      <c r="O262" s="74">
        <f>ROUND(I262*28%/128%,2)</f>
        <v>350</v>
      </c>
      <c r="P262" s="42"/>
    </row>
    <row r="263" spans="1:16" s="3" customFormat="1" x14ac:dyDescent="0.25">
      <c r="A263" s="5" t="s">
        <v>7</v>
      </c>
      <c r="B263" s="6">
        <v>2040000905</v>
      </c>
      <c r="C263" s="7" t="s">
        <v>418</v>
      </c>
      <c r="D263" s="6">
        <v>200</v>
      </c>
      <c r="E263" s="6" t="s">
        <v>12</v>
      </c>
      <c r="F263" s="5" t="s">
        <v>10</v>
      </c>
      <c r="G263" s="70">
        <v>30049099</v>
      </c>
      <c r="H263" s="71">
        <v>0.12</v>
      </c>
      <c r="I263" s="72">
        <v>70</v>
      </c>
      <c r="J263" s="73">
        <f t="shared" si="39"/>
        <v>12.5</v>
      </c>
      <c r="K263" s="73">
        <f t="shared" si="40"/>
        <v>57.5</v>
      </c>
      <c r="L263" s="75">
        <f t="shared" si="41"/>
        <v>50</v>
      </c>
      <c r="M263" s="73">
        <f t="shared" si="42"/>
        <v>5</v>
      </c>
      <c r="N263" s="73">
        <f t="shared" si="43"/>
        <v>45</v>
      </c>
      <c r="O263" s="74">
        <f t="shared" ref="O263:O277" si="46">ROUND(I263*12%/112%,2)</f>
        <v>7.5</v>
      </c>
      <c r="P263" s="42"/>
    </row>
    <row r="264" spans="1:16" s="3" customFormat="1" x14ac:dyDescent="0.25">
      <c r="A264" s="5" t="s">
        <v>7</v>
      </c>
      <c r="B264" s="6">
        <v>2040005664</v>
      </c>
      <c r="C264" s="7" t="s">
        <v>707</v>
      </c>
      <c r="D264" s="6">
        <v>10</v>
      </c>
      <c r="E264" s="6" t="s">
        <v>31</v>
      </c>
      <c r="F264" s="5" t="s">
        <v>10</v>
      </c>
      <c r="G264" s="70">
        <v>30049040</v>
      </c>
      <c r="H264" s="71">
        <v>0.12</v>
      </c>
      <c r="I264" s="72">
        <v>153.80000000000001</v>
      </c>
      <c r="J264" s="73">
        <f t="shared" si="39"/>
        <v>27.46</v>
      </c>
      <c r="K264" s="73">
        <f t="shared" si="40"/>
        <v>126.34</v>
      </c>
      <c r="L264" s="75">
        <f t="shared" si="41"/>
        <v>109.86</v>
      </c>
      <c r="M264" s="73">
        <f t="shared" si="42"/>
        <v>10.99</v>
      </c>
      <c r="N264" s="73">
        <f t="shared" si="43"/>
        <v>98.87</v>
      </c>
      <c r="O264" s="74">
        <f t="shared" si="46"/>
        <v>16.48</v>
      </c>
      <c r="P264" s="47"/>
    </row>
    <row r="265" spans="1:16" s="3" customFormat="1" x14ac:dyDescent="0.25">
      <c r="A265" s="5" t="s">
        <v>7</v>
      </c>
      <c r="B265" s="5">
        <v>2030000342</v>
      </c>
      <c r="C265" s="11" t="s">
        <v>131</v>
      </c>
      <c r="D265" s="5">
        <v>10</v>
      </c>
      <c r="E265" s="5" t="s">
        <v>9</v>
      </c>
      <c r="F265" s="5" t="s">
        <v>63</v>
      </c>
      <c r="G265" s="70">
        <v>30049069</v>
      </c>
      <c r="H265" s="71">
        <v>0.12</v>
      </c>
      <c r="I265" s="72">
        <v>52</v>
      </c>
      <c r="J265" s="73">
        <f t="shared" si="39"/>
        <v>9.2899999999999991</v>
      </c>
      <c r="K265" s="74">
        <f t="shared" si="40"/>
        <v>42.71</v>
      </c>
      <c r="L265" s="75">
        <f t="shared" si="41"/>
        <v>37.14</v>
      </c>
      <c r="M265" s="73">
        <f t="shared" si="42"/>
        <v>3.71</v>
      </c>
      <c r="N265" s="74">
        <f t="shared" si="43"/>
        <v>33.43</v>
      </c>
      <c r="O265" s="74">
        <f t="shared" si="46"/>
        <v>5.57</v>
      </c>
      <c r="P265" s="42"/>
    </row>
    <row r="266" spans="1:16" s="3" customFormat="1" x14ac:dyDescent="0.25">
      <c r="A266" s="5" t="s">
        <v>14</v>
      </c>
      <c r="B266" s="5">
        <v>2030001591</v>
      </c>
      <c r="C266" s="11" t="s">
        <v>159</v>
      </c>
      <c r="D266" s="5">
        <v>15</v>
      </c>
      <c r="E266" s="5" t="s">
        <v>9</v>
      </c>
      <c r="F266" s="5" t="s">
        <v>23</v>
      </c>
      <c r="G266" s="70">
        <v>30043190</v>
      </c>
      <c r="H266" s="71">
        <v>0.12</v>
      </c>
      <c r="I266" s="72">
        <v>27.87</v>
      </c>
      <c r="J266" s="73">
        <f t="shared" si="39"/>
        <v>4.9800000000000004</v>
      </c>
      <c r="K266" s="74">
        <f t="shared" si="40"/>
        <v>22.89</v>
      </c>
      <c r="L266" s="75">
        <f t="shared" si="41"/>
        <v>19.899999999999999</v>
      </c>
      <c r="M266" s="73">
        <f t="shared" si="42"/>
        <v>1.99</v>
      </c>
      <c r="N266" s="74">
        <f t="shared" si="43"/>
        <v>17.910000000000004</v>
      </c>
      <c r="O266" s="74">
        <f t="shared" si="46"/>
        <v>2.99</v>
      </c>
      <c r="P266" s="42"/>
    </row>
    <row r="267" spans="1:16" s="3" customFormat="1" x14ac:dyDescent="0.25">
      <c r="A267" s="5" t="s">
        <v>7</v>
      </c>
      <c r="B267" s="5">
        <v>2040000672</v>
      </c>
      <c r="C267" s="11" t="s">
        <v>343</v>
      </c>
      <c r="D267" s="5">
        <v>20</v>
      </c>
      <c r="E267" s="5" t="s">
        <v>129</v>
      </c>
      <c r="F267" s="5" t="s">
        <v>83</v>
      </c>
      <c r="G267" s="70" t="s">
        <v>225</v>
      </c>
      <c r="H267" s="71">
        <v>0.12</v>
      </c>
      <c r="I267" s="72">
        <v>41.2</v>
      </c>
      <c r="J267" s="73">
        <f t="shared" si="39"/>
        <v>7.36</v>
      </c>
      <c r="K267" s="74">
        <f t="shared" si="40"/>
        <v>33.840000000000003</v>
      </c>
      <c r="L267" s="75">
        <f t="shared" si="41"/>
        <v>29.430000000000003</v>
      </c>
      <c r="M267" s="73">
        <f t="shared" si="42"/>
        <v>2.94</v>
      </c>
      <c r="N267" s="74">
        <f t="shared" si="43"/>
        <v>26.490000000000002</v>
      </c>
      <c r="O267" s="74">
        <f t="shared" si="46"/>
        <v>4.41</v>
      </c>
      <c r="P267" s="42"/>
    </row>
    <row r="268" spans="1:16" s="3" customFormat="1" x14ac:dyDescent="0.25">
      <c r="A268" s="5" t="s">
        <v>7</v>
      </c>
      <c r="B268" s="6">
        <v>2040006340</v>
      </c>
      <c r="C268" s="14" t="s">
        <v>757</v>
      </c>
      <c r="D268" s="6">
        <v>100</v>
      </c>
      <c r="E268" s="6" t="s">
        <v>12</v>
      </c>
      <c r="F268" s="5" t="s">
        <v>10</v>
      </c>
      <c r="G268" s="70">
        <v>30042039</v>
      </c>
      <c r="H268" s="71">
        <v>0.12</v>
      </c>
      <c r="I268" s="72">
        <v>126</v>
      </c>
      <c r="J268" s="73">
        <f t="shared" si="39"/>
        <v>22.5</v>
      </c>
      <c r="K268" s="73">
        <f t="shared" si="40"/>
        <v>103.5</v>
      </c>
      <c r="L268" s="75">
        <f t="shared" si="41"/>
        <v>90</v>
      </c>
      <c r="M268" s="73">
        <f t="shared" si="42"/>
        <v>9</v>
      </c>
      <c r="N268" s="73">
        <f t="shared" si="43"/>
        <v>81</v>
      </c>
      <c r="O268" s="74">
        <f t="shared" si="46"/>
        <v>13.5</v>
      </c>
      <c r="P268" s="42"/>
    </row>
    <row r="269" spans="1:16" s="3" customFormat="1" x14ac:dyDescent="0.25">
      <c r="A269" s="5" t="s">
        <v>7</v>
      </c>
      <c r="B269" s="6">
        <v>2040006394</v>
      </c>
      <c r="C269" s="14" t="s">
        <v>762</v>
      </c>
      <c r="D269" s="6" t="s">
        <v>503</v>
      </c>
      <c r="E269" s="6" t="s">
        <v>425</v>
      </c>
      <c r="F269" s="5" t="s">
        <v>10</v>
      </c>
      <c r="G269" s="70">
        <v>30049099</v>
      </c>
      <c r="H269" s="71">
        <v>0.12</v>
      </c>
      <c r="I269" s="72">
        <v>320</v>
      </c>
      <c r="J269" s="73">
        <f t="shared" si="39"/>
        <v>57.14</v>
      </c>
      <c r="K269" s="73">
        <f t="shared" si="40"/>
        <v>262.86</v>
      </c>
      <c r="L269" s="75">
        <f t="shared" si="41"/>
        <v>228.57000000000002</v>
      </c>
      <c r="M269" s="73">
        <f t="shared" si="42"/>
        <v>22.86</v>
      </c>
      <c r="N269" s="73">
        <f t="shared" si="43"/>
        <v>205.71</v>
      </c>
      <c r="O269" s="74">
        <f t="shared" si="46"/>
        <v>34.29</v>
      </c>
      <c r="P269" s="42"/>
    </row>
    <row r="270" spans="1:16" s="3" customFormat="1" x14ac:dyDescent="0.25">
      <c r="A270" s="5" t="s">
        <v>14</v>
      </c>
      <c r="B270" s="5">
        <v>2040000451</v>
      </c>
      <c r="C270" s="11" t="s">
        <v>275</v>
      </c>
      <c r="D270" s="5">
        <v>10</v>
      </c>
      <c r="E270" s="5" t="s">
        <v>9</v>
      </c>
      <c r="F270" s="5" t="s">
        <v>16</v>
      </c>
      <c r="G270" s="70">
        <v>30049099</v>
      </c>
      <c r="H270" s="71">
        <v>0.12</v>
      </c>
      <c r="I270" s="72">
        <v>194.3</v>
      </c>
      <c r="J270" s="73">
        <f t="shared" si="39"/>
        <v>34.700000000000003</v>
      </c>
      <c r="K270" s="74">
        <f t="shared" si="40"/>
        <v>159.60000000000002</v>
      </c>
      <c r="L270" s="75">
        <f t="shared" si="41"/>
        <v>138.78000000000003</v>
      </c>
      <c r="M270" s="73">
        <f t="shared" si="42"/>
        <v>13.88</v>
      </c>
      <c r="N270" s="74">
        <f t="shared" si="43"/>
        <v>124.90000000000003</v>
      </c>
      <c r="O270" s="74">
        <f t="shared" si="46"/>
        <v>20.82</v>
      </c>
      <c r="P270" s="42"/>
    </row>
    <row r="271" spans="1:16" s="3" customFormat="1" x14ac:dyDescent="0.25">
      <c r="A271" s="5" t="s">
        <v>14</v>
      </c>
      <c r="B271" s="5">
        <v>2040000443</v>
      </c>
      <c r="C271" s="11" t="s">
        <v>272</v>
      </c>
      <c r="D271" s="5">
        <v>10</v>
      </c>
      <c r="E271" s="5" t="s">
        <v>9</v>
      </c>
      <c r="F271" s="5" t="s">
        <v>38</v>
      </c>
      <c r="G271" s="70">
        <v>30049099</v>
      </c>
      <c r="H271" s="71">
        <v>0.12</v>
      </c>
      <c r="I271" s="72">
        <v>57.5</v>
      </c>
      <c r="J271" s="73">
        <f t="shared" si="39"/>
        <v>10.27</v>
      </c>
      <c r="K271" s="74">
        <f t="shared" si="40"/>
        <v>47.230000000000004</v>
      </c>
      <c r="L271" s="75">
        <f t="shared" si="41"/>
        <v>41.070000000000007</v>
      </c>
      <c r="M271" s="73">
        <f t="shared" si="42"/>
        <v>4.1100000000000003</v>
      </c>
      <c r="N271" s="74">
        <f t="shared" si="43"/>
        <v>36.960000000000008</v>
      </c>
      <c r="O271" s="74">
        <f t="shared" si="46"/>
        <v>6.16</v>
      </c>
      <c r="P271" s="42"/>
    </row>
    <row r="272" spans="1:16" s="3" customFormat="1" x14ac:dyDescent="0.25">
      <c r="A272" s="5" t="s">
        <v>14</v>
      </c>
      <c r="B272" s="5">
        <v>2040000793</v>
      </c>
      <c r="C272" s="11" t="s">
        <v>384</v>
      </c>
      <c r="D272" s="5">
        <v>10</v>
      </c>
      <c r="E272" s="5" t="s">
        <v>9</v>
      </c>
      <c r="F272" s="5" t="s">
        <v>171</v>
      </c>
      <c r="G272" s="70">
        <v>30049099</v>
      </c>
      <c r="H272" s="71">
        <v>0.12</v>
      </c>
      <c r="I272" s="72">
        <v>92</v>
      </c>
      <c r="J272" s="73">
        <f t="shared" ref="J272:J335" si="47">ROUND((I272-O272)*20%,2)</f>
        <v>16.43</v>
      </c>
      <c r="K272" s="74">
        <f t="shared" ref="K272:K335" si="48">+I272-J272</f>
        <v>75.569999999999993</v>
      </c>
      <c r="L272" s="75">
        <f t="shared" ref="L272:L335" si="49">K272-O272</f>
        <v>65.709999999999994</v>
      </c>
      <c r="M272" s="73">
        <f t="shared" ref="M272:M335" si="50">ROUND((K272-O272)*10%,2)</f>
        <v>6.57</v>
      </c>
      <c r="N272" s="74">
        <f t="shared" ref="N272:N335" si="51">+K272-M272-O272</f>
        <v>59.14</v>
      </c>
      <c r="O272" s="74">
        <f t="shared" si="46"/>
        <v>9.86</v>
      </c>
      <c r="P272" s="42"/>
    </row>
    <row r="273" spans="1:16" s="3" customFormat="1" x14ac:dyDescent="0.25">
      <c r="A273" s="5" t="s">
        <v>14</v>
      </c>
      <c r="B273" s="5">
        <v>2040001431</v>
      </c>
      <c r="C273" s="28" t="s">
        <v>524</v>
      </c>
      <c r="D273" s="21">
        <v>10</v>
      </c>
      <c r="E273" s="5" t="s">
        <v>9</v>
      </c>
      <c r="F273" s="5" t="s">
        <v>180</v>
      </c>
      <c r="G273" s="70">
        <v>30049099</v>
      </c>
      <c r="H273" s="71">
        <v>0.12</v>
      </c>
      <c r="I273" s="72">
        <v>321.93</v>
      </c>
      <c r="J273" s="73">
        <f t="shared" si="47"/>
        <v>57.49</v>
      </c>
      <c r="K273" s="74">
        <f t="shared" si="48"/>
        <v>264.44</v>
      </c>
      <c r="L273" s="75">
        <f t="shared" si="49"/>
        <v>229.95</v>
      </c>
      <c r="M273" s="73">
        <f t="shared" si="50"/>
        <v>23</v>
      </c>
      <c r="N273" s="74">
        <f t="shared" si="51"/>
        <v>206.95</v>
      </c>
      <c r="O273" s="74">
        <f t="shared" si="46"/>
        <v>34.49</v>
      </c>
      <c r="P273" s="42"/>
    </row>
    <row r="274" spans="1:16" s="3" customFormat="1" x14ac:dyDescent="0.25">
      <c r="A274" s="5" t="s">
        <v>14</v>
      </c>
      <c r="B274" s="5">
        <v>2040004771</v>
      </c>
      <c r="C274" s="11" t="s">
        <v>675</v>
      </c>
      <c r="D274" s="5">
        <v>10</v>
      </c>
      <c r="E274" s="5" t="s">
        <v>9</v>
      </c>
      <c r="F274" s="5" t="s">
        <v>25</v>
      </c>
      <c r="G274" s="70">
        <v>30049039</v>
      </c>
      <c r="H274" s="71">
        <v>0.12</v>
      </c>
      <c r="I274" s="72">
        <v>132.80000000000001</v>
      </c>
      <c r="J274" s="73">
        <f t="shared" si="47"/>
        <v>23.71</v>
      </c>
      <c r="K274" s="74">
        <f t="shared" si="48"/>
        <v>109.09</v>
      </c>
      <c r="L274" s="75">
        <f t="shared" si="49"/>
        <v>94.86</v>
      </c>
      <c r="M274" s="73">
        <f t="shared" si="50"/>
        <v>9.49</v>
      </c>
      <c r="N274" s="74">
        <f t="shared" si="51"/>
        <v>85.37</v>
      </c>
      <c r="O274" s="74">
        <f t="shared" si="46"/>
        <v>14.23</v>
      </c>
      <c r="P274" s="42"/>
    </row>
    <row r="275" spans="1:16" s="3" customFormat="1" x14ac:dyDescent="0.25">
      <c r="A275" s="5" t="s">
        <v>7</v>
      </c>
      <c r="B275" s="5">
        <v>2040001202</v>
      </c>
      <c r="C275" s="11" t="s">
        <v>467</v>
      </c>
      <c r="D275" s="5">
        <v>6</v>
      </c>
      <c r="E275" s="24" t="s">
        <v>9</v>
      </c>
      <c r="F275" s="5" t="s">
        <v>83</v>
      </c>
      <c r="G275" s="70">
        <v>30042039</v>
      </c>
      <c r="H275" s="71">
        <v>0.12</v>
      </c>
      <c r="I275" s="72">
        <v>110</v>
      </c>
      <c r="J275" s="73">
        <f t="shared" si="47"/>
        <v>19.64</v>
      </c>
      <c r="K275" s="74">
        <f t="shared" si="48"/>
        <v>90.36</v>
      </c>
      <c r="L275" s="75">
        <f t="shared" si="49"/>
        <v>78.569999999999993</v>
      </c>
      <c r="M275" s="73">
        <f t="shared" si="50"/>
        <v>7.86</v>
      </c>
      <c r="N275" s="74">
        <f t="shared" si="51"/>
        <v>70.710000000000008</v>
      </c>
      <c r="O275" s="74">
        <f t="shared" si="46"/>
        <v>11.79</v>
      </c>
      <c r="P275" s="42"/>
    </row>
    <row r="276" spans="1:16" s="3" customFormat="1" x14ac:dyDescent="0.25">
      <c r="A276" s="5" t="s">
        <v>14</v>
      </c>
      <c r="B276" s="5">
        <v>2040001225</v>
      </c>
      <c r="C276" s="11" t="s">
        <v>476</v>
      </c>
      <c r="D276" s="5">
        <v>4</v>
      </c>
      <c r="E276" s="5" t="s">
        <v>12</v>
      </c>
      <c r="F276" s="5" t="s">
        <v>38</v>
      </c>
      <c r="G276" s="70">
        <v>30049099</v>
      </c>
      <c r="H276" s="71">
        <v>0.12</v>
      </c>
      <c r="I276" s="72">
        <v>186.8</v>
      </c>
      <c r="J276" s="73">
        <f t="shared" si="47"/>
        <v>33.36</v>
      </c>
      <c r="K276" s="74">
        <f t="shared" si="48"/>
        <v>153.44</v>
      </c>
      <c r="L276" s="75">
        <f t="shared" si="49"/>
        <v>133.43</v>
      </c>
      <c r="M276" s="73">
        <f t="shared" si="50"/>
        <v>13.34</v>
      </c>
      <c r="N276" s="74">
        <f t="shared" si="51"/>
        <v>120.08999999999999</v>
      </c>
      <c r="O276" s="74">
        <f t="shared" si="46"/>
        <v>20.010000000000002</v>
      </c>
      <c r="P276" s="42"/>
    </row>
    <row r="277" spans="1:16" s="3" customFormat="1" x14ac:dyDescent="0.25">
      <c r="A277" s="5" t="s">
        <v>7</v>
      </c>
      <c r="B277" s="5">
        <v>2040005444</v>
      </c>
      <c r="C277" s="13" t="s">
        <v>699</v>
      </c>
      <c r="D277" s="5">
        <v>2</v>
      </c>
      <c r="E277" s="5" t="s">
        <v>12</v>
      </c>
      <c r="F277" s="5" t="s">
        <v>40</v>
      </c>
      <c r="G277" s="70">
        <v>30042099</v>
      </c>
      <c r="H277" s="71">
        <v>0.12</v>
      </c>
      <c r="I277" s="72">
        <v>6.3</v>
      </c>
      <c r="J277" s="73">
        <f t="shared" si="47"/>
        <v>1.1200000000000001</v>
      </c>
      <c r="K277" s="74">
        <f t="shared" si="48"/>
        <v>5.18</v>
      </c>
      <c r="L277" s="75">
        <f t="shared" si="49"/>
        <v>4.5</v>
      </c>
      <c r="M277" s="73">
        <f t="shared" si="50"/>
        <v>0.45</v>
      </c>
      <c r="N277" s="74">
        <f t="shared" si="51"/>
        <v>4.05</v>
      </c>
      <c r="O277" s="74">
        <f t="shared" si="46"/>
        <v>0.68</v>
      </c>
      <c r="P277" s="42"/>
    </row>
    <row r="278" spans="1:16" s="3" customFormat="1" x14ac:dyDescent="0.25">
      <c r="A278" s="5" t="s">
        <v>14</v>
      </c>
      <c r="B278" s="5">
        <v>2040004997</v>
      </c>
      <c r="C278" s="11" t="s">
        <v>936</v>
      </c>
      <c r="D278" s="5">
        <v>30</v>
      </c>
      <c r="E278" s="5" t="s">
        <v>12</v>
      </c>
      <c r="F278" s="5" t="s">
        <v>911</v>
      </c>
      <c r="G278" s="70">
        <v>33049990</v>
      </c>
      <c r="H278" s="71">
        <v>0.28000000000000003</v>
      </c>
      <c r="I278" s="72">
        <v>2310</v>
      </c>
      <c r="J278" s="73">
        <f t="shared" si="47"/>
        <v>360.94</v>
      </c>
      <c r="K278" s="74">
        <f t="shared" si="48"/>
        <v>1949.06</v>
      </c>
      <c r="L278" s="75">
        <f t="shared" si="49"/>
        <v>1443.75</v>
      </c>
      <c r="M278" s="73">
        <f t="shared" si="50"/>
        <v>144.38</v>
      </c>
      <c r="N278" s="74">
        <f t="shared" si="51"/>
        <v>1299.3699999999999</v>
      </c>
      <c r="O278" s="74">
        <f>ROUND(I278*28%/128%,2)</f>
        <v>505.31</v>
      </c>
      <c r="P278" s="42"/>
    </row>
    <row r="279" spans="1:16" s="3" customFormat="1" x14ac:dyDescent="0.25">
      <c r="A279" s="5" t="s">
        <v>14</v>
      </c>
      <c r="B279" s="5">
        <v>2040001392</v>
      </c>
      <c r="C279" s="11" t="s">
        <v>910</v>
      </c>
      <c r="D279" s="5">
        <v>150</v>
      </c>
      <c r="E279" s="5" t="s">
        <v>12</v>
      </c>
      <c r="F279" s="5" t="s">
        <v>911</v>
      </c>
      <c r="G279" s="70">
        <v>33049990</v>
      </c>
      <c r="H279" s="71">
        <v>0.28000000000000003</v>
      </c>
      <c r="I279" s="72">
        <v>1145</v>
      </c>
      <c r="J279" s="73">
        <f t="shared" si="47"/>
        <v>178.91</v>
      </c>
      <c r="K279" s="74">
        <f t="shared" si="48"/>
        <v>966.09</v>
      </c>
      <c r="L279" s="75">
        <f t="shared" si="49"/>
        <v>715.62</v>
      </c>
      <c r="M279" s="73">
        <f t="shared" si="50"/>
        <v>71.56</v>
      </c>
      <c r="N279" s="74">
        <f t="shared" si="51"/>
        <v>644.05999999999995</v>
      </c>
      <c r="O279" s="74">
        <f>ROUND(I279*28%/128%,2)</f>
        <v>250.47</v>
      </c>
      <c r="P279" s="42"/>
    </row>
    <row r="280" spans="1:16" s="3" customFormat="1" x14ac:dyDescent="0.25">
      <c r="A280" s="5" t="s">
        <v>7</v>
      </c>
      <c r="B280" s="6">
        <v>2040006548</v>
      </c>
      <c r="C280" s="14" t="s">
        <v>779</v>
      </c>
      <c r="D280" s="5">
        <v>10</v>
      </c>
      <c r="E280" s="5" t="s">
        <v>9</v>
      </c>
      <c r="F280" s="5" t="s">
        <v>10</v>
      </c>
      <c r="G280" s="70">
        <v>30042034</v>
      </c>
      <c r="H280" s="71">
        <v>0.12</v>
      </c>
      <c r="I280" s="72">
        <v>255</v>
      </c>
      <c r="J280" s="73">
        <f t="shared" si="47"/>
        <v>45.54</v>
      </c>
      <c r="K280" s="73">
        <f t="shared" si="48"/>
        <v>209.46</v>
      </c>
      <c r="L280" s="75">
        <f t="shared" si="49"/>
        <v>182.14000000000001</v>
      </c>
      <c r="M280" s="73">
        <f t="shared" si="50"/>
        <v>18.21</v>
      </c>
      <c r="N280" s="73">
        <f t="shared" si="51"/>
        <v>163.93</v>
      </c>
      <c r="O280" s="74">
        <f t="shared" ref="O280:O286" si="52">ROUND(I280*12%/112%,2)</f>
        <v>27.32</v>
      </c>
      <c r="P280" s="42"/>
    </row>
    <row r="281" spans="1:16" s="3" customFormat="1" x14ac:dyDescent="0.25">
      <c r="A281" s="5" t="s">
        <v>7</v>
      </c>
      <c r="B281" s="5">
        <v>2040003245</v>
      </c>
      <c r="C281" s="11" t="s">
        <v>557</v>
      </c>
      <c r="D281" s="5">
        <v>10</v>
      </c>
      <c r="E281" s="5" t="s">
        <v>9</v>
      </c>
      <c r="F281" s="5" t="s">
        <v>83</v>
      </c>
      <c r="G281" s="70">
        <v>30049039</v>
      </c>
      <c r="H281" s="71">
        <v>0.12</v>
      </c>
      <c r="I281" s="72">
        <v>58.7</v>
      </c>
      <c r="J281" s="73">
        <f t="shared" si="47"/>
        <v>10.48</v>
      </c>
      <c r="K281" s="74">
        <f t="shared" si="48"/>
        <v>48.22</v>
      </c>
      <c r="L281" s="75">
        <f t="shared" si="49"/>
        <v>41.93</v>
      </c>
      <c r="M281" s="73">
        <f t="shared" si="50"/>
        <v>4.1900000000000004</v>
      </c>
      <c r="N281" s="74">
        <f t="shared" si="51"/>
        <v>37.74</v>
      </c>
      <c r="O281" s="74">
        <f t="shared" si="52"/>
        <v>6.29</v>
      </c>
      <c r="P281" s="42"/>
    </row>
    <row r="282" spans="1:16" s="3" customFormat="1" x14ac:dyDescent="0.25">
      <c r="A282" s="5" t="s">
        <v>14</v>
      </c>
      <c r="B282" s="5">
        <v>2040003242</v>
      </c>
      <c r="C282" s="11" t="s">
        <v>555</v>
      </c>
      <c r="D282" s="5">
        <v>10</v>
      </c>
      <c r="E282" s="5" t="s">
        <v>31</v>
      </c>
      <c r="F282" s="5" t="s">
        <v>51</v>
      </c>
      <c r="G282" s="70">
        <v>30042019</v>
      </c>
      <c r="H282" s="71">
        <v>0.12</v>
      </c>
      <c r="I282" s="72">
        <v>27.9</v>
      </c>
      <c r="J282" s="73">
        <f t="shared" si="47"/>
        <v>4.9800000000000004</v>
      </c>
      <c r="K282" s="74">
        <f t="shared" si="48"/>
        <v>22.919999999999998</v>
      </c>
      <c r="L282" s="75">
        <f t="shared" si="49"/>
        <v>19.93</v>
      </c>
      <c r="M282" s="73">
        <f t="shared" si="50"/>
        <v>1.99</v>
      </c>
      <c r="N282" s="74">
        <f t="shared" si="51"/>
        <v>17.939999999999998</v>
      </c>
      <c r="O282" s="74">
        <f t="shared" si="52"/>
        <v>2.99</v>
      </c>
      <c r="P282" s="42"/>
    </row>
    <row r="283" spans="1:16" s="3" customFormat="1" x14ac:dyDescent="0.25">
      <c r="A283" s="5" t="s">
        <v>14</v>
      </c>
      <c r="B283" s="5">
        <v>2040001027</v>
      </c>
      <c r="C283" s="28" t="s">
        <v>435</v>
      </c>
      <c r="D283" s="21" t="s">
        <v>436</v>
      </c>
      <c r="E283" s="5" t="s">
        <v>182</v>
      </c>
      <c r="F283" s="5" t="s">
        <v>180</v>
      </c>
      <c r="G283" s="70">
        <v>30042019</v>
      </c>
      <c r="H283" s="71">
        <v>0.12</v>
      </c>
      <c r="I283" s="72">
        <v>180</v>
      </c>
      <c r="J283" s="73">
        <f t="shared" si="47"/>
        <v>32.14</v>
      </c>
      <c r="K283" s="74">
        <f t="shared" si="48"/>
        <v>147.86000000000001</v>
      </c>
      <c r="L283" s="75">
        <f t="shared" si="49"/>
        <v>128.57000000000002</v>
      </c>
      <c r="M283" s="73">
        <f t="shared" si="50"/>
        <v>12.86</v>
      </c>
      <c r="N283" s="74">
        <f t="shared" si="51"/>
        <v>115.71000000000001</v>
      </c>
      <c r="O283" s="74">
        <f t="shared" si="52"/>
        <v>19.29</v>
      </c>
      <c r="P283" s="42"/>
    </row>
    <row r="284" spans="1:16" s="3" customFormat="1" x14ac:dyDescent="0.25">
      <c r="A284" s="5" t="s">
        <v>14</v>
      </c>
      <c r="B284" s="5">
        <v>2030000015</v>
      </c>
      <c r="C284" s="9" t="s">
        <v>19</v>
      </c>
      <c r="D284" s="5">
        <v>10</v>
      </c>
      <c r="E284" s="5" t="s">
        <v>9</v>
      </c>
      <c r="F284" s="5" t="s">
        <v>16</v>
      </c>
      <c r="G284" s="70">
        <v>30049072</v>
      </c>
      <c r="H284" s="71">
        <v>0.12</v>
      </c>
      <c r="I284" s="72">
        <v>57.1</v>
      </c>
      <c r="J284" s="73">
        <f t="shared" si="47"/>
        <v>10.199999999999999</v>
      </c>
      <c r="K284" s="74">
        <f t="shared" si="48"/>
        <v>46.900000000000006</v>
      </c>
      <c r="L284" s="75">
        <f t="shared" si="49"/>
        <v>40.780000000000008</v>
      </c>
      <c r="M284" s="73">
        <f t="shared" si="50"/>
        <v>4.08</v>
      </c>
      <c r="N284" s="74">
        <f t="shared" si="51"/>
        <v>36.70000000000001</v>
      </c>
      <c r="O284" s="74">
        <f t="shared" si="52"/>
        <v>6.12</v>
      </c>
      <c r="P284" s="42"/>
    </row>
    <row r="285" spans="1:16" s="3" customFormat="1" x14ac:dyDescent="0.25">
      <c r="A285" s="5" t="s">
        <v>14</v>
      </c>
      <c r="B285" s="5">
        <v>2040003250</v>
      </c>
      <c r="C285" s="11" t="s">
        <v>561</v>
      </c>
      <c r="D285" s="5">
        <v>10</v>
      </c>
      <c r="E285" s="5" t="s">
        <v>31</v>
      </c>
      <c r="F285" s="5" t="s">
        <v>303</v>
      </c>
      <c r="G285" s="70">
        <v>30049099</v>
      </c>
      <c r="H285" s="71">
        <v>0.12</v>
      </c>
      <c r="I285" s="72">
        <v>125.5</v>
      </c>
      <c r="J285" s="73">
        <f t="shared" si="47"/>
        <v>22.41</v>
      </c>
      <c r="K285" s="74">
        <f t="shared" si="48"/>
        <v>103.09</v>
      </c>
      <c r="L285" s="75">
        <f t="shared" si="49"/>
        <v>89.64</v>
      </c>
      <c r="M285" s="73">
        <f t="shared" si="50"/>
        <v>8.9600000000000009</v>
      </c>
      <c r="N285" s="74">
        <f t="shared" si="51"/>
        <v>80.679999999999993</v>
      </c>
      <c r="O285" s="74">
        <f t="shared" si="52"/>
        <v>13.45</v>
      </c>
      <c r="P285" s="42"/>
    </row>
    <row r="286" spans="1:16" s="3" customFormat="1" x14ac:dyDescent="0.25">
      <c r="A286" s="5" t="s">
        <v>14</v>
      </c>
      <c r="B286" s="5">
        <v>2040003771</v>
      </c>
      <c r="C286" s="11" t="s">
        <v>615</v>
      </c>
      <c r="D286" s="5">
        <v>10</v>
      </c>
      <c r="E286" s="5" t="s">
        <v>9</v>
      </c>
      <c r="F286" s="5" t="s">
        <v>171</v>
      </c>
      <c r="G286" s="70">
        <v>30049099</v>
      </c>
      <c r="H286" s="71">
        <v>0.12</v>
      </c>
      <c r="I286" s="72">
        <v>300</v>
      </c>
      <c r="J286" s="73">
        <f t="shared" si="47"/>
        <v>53.57</v>
      </c>
      <c r="K286" s="74">
        <f t="shared" si="48"/>
        <v>246.43</v>
      </c>
      <c r="L286" s="75">
        <f t="shared" si="49"/>
        <v>214.29000000000002</v>
      </c>
      <c r="M286" s="73">
        <f t="shared" si="50"/>
        <v>21.43</v>
      </c>
      <c r="N286" s="74">
        <f t="shared" si="51"/>
        <v>192.86</v>
      </c>
      <c r="O286" s="74">
        <f t="shared" si="52"/>
        <v>32.14</v>
      </c>
      <c r="P286" s="47"/>
    </row>
    <row r="287" spans="1:16" s="3" customFormat="1" x14ac:dyDescent="0.25">
      <c r="A287" s="5" t="s">
        <v>14</v>
      </c>
      <c r="B287" s="5">
        <v>2040000323</v>
      </c>
      <c r="C287" s="11" t="s">
        <v>215</v>
      </c>
      <c r="D287" s="5" t="s">
        <v>216</v>
      </c>
      <c r="E287" s="5"/>
      <c r="F287" s="5" t="s">
        <v>16</v>
      </c>
      <c r="G287" s="70">
        <v>30019091</v>
      </c>
      <c r="H287" s="71">
        <v>0.05</v>
      </c>
      <c r="I287" s="72">
        <v>430.8</v>
      </c>
      <c r="J287" s="73">
        <f t="shared" si="47"/>
        <v>82.06</v>
      </c>
      <c r="K287" s="74">
        <f t="shared" si="48"/>
        <v>348.74</v>
      </c>
      <c r="L287" s="75">
        <f t="shared" si="49"/>
        <v>328.23</v>
      </c>
      <c r="M287" s="73">
        <f t="shared" si="50"/>
        <v>32.82</v>
      </c>
      <c r="N287" s="74">
        <f t="shared" si="51"/>
        <v>295.41000000000003</v>
      </c>
      <c r="O287" s="74">
        <f>ROUND(I287*5%/105%,2)</f>
        <v>20.51</v>
      </c>
      <c r="P287" s="42"/>
    </row>
    <row r="288" spans="1:16" s="3" customFormat="1" x14ac:dyDescent="0.25">
      <c r="A288" s="5" t="s">
        <v>7</v>
      </c>
      <c r="B288" s="5">
        <v>2040001036</v>
      </c>
      <c r="C288" s="11" t="s">
        <v>439</v>
      </c>
      <c r="D288" s="5">
        <v>10</v>
      </c>
      <c r="E288" s="5" t="s">
        <v>9</v>
      </c>
      <c r="F288" s="5" t="s">
        <v>40</v>
      </c>
      <c r="G288" s="70" t="s">
        <v>438</v>
      </c>
      <c r="H288" s="71">
        <v>0.12</v>
      </c>
      <c r="I288" s="72">
        <v>58.8</v>
      </c>
      <c r="J288" s="73">
        <f t="shared" si="47"/>
        <v>10.5</v>
      </c>
      <c r="K288" s="74">
        <f t="shared" si="48"/>
        <v>48.3</v>
      </c>
      <c r="L288" s="75">
        <f t="shared" si="49"/>
        <v>42</v>
      </c>
      <c r="M288" s="73">
        <f t="shared" si="50"/>
        <v>4.2</v>
      </c>
      <c r="N288" s="74">
        <f t="shared" si="51"/>
        <v>37.799999999999997</v>
      </c>
      <c r="O288" s="74">
        <f>ROUND(I288*12%/112%,2)</f>
        <v>6.3</v>
      </c>
      <c r="P288" s="42"/>
    </row>
    <row r="289" spans="1:16" s="3" customFormat="1" x14ac:dyDescent="0.25">
      <c r="A289" s="5" t="s">
        <v>7</v>
      </c>
      <c r="B289" s="5">
        <v>2030000128</v>
      </c>
      <c r="C289" s="9" t="s">
        <v>65</v>
      </c>
      <c r="D289" s="5">
        <v>10</v>
      </c>
      <c r="E289" s="5" t="s">
        <v>9</v>
      </c>
      <c r="F289" s="5" t="s">
        <v>40</v>
      </c>
      <c r="G289" s="70">
        <v>30042050</v>
      </c>
      <c r="H289" s="71">
        <v>0.12</v>
      </c>
      <c r="I289" s="72">
        <v>64.3</v>
      </c>
      <c r="J289" s="73">
        <f t="shared" si="47"/>
        <v>11.48</v>
      </c>
      <c r="K289" s="74">
        <f t="shared" si="48"/>
        <v>52.819999999999993</v>
      </c>
      <c r="L289" s="75">
        <f t="shared" si="49"/>
        <v>45.929999999999993</v>
      </c>
      <c r="M289" s="73">
        <f t="shared" si="50"/>
        <v>4.59</v>
      </c>
      <c r="N289" s="74">
        <f t="shared" si="51"/>
        <v>41.339999999999989</v>
      </c>
      <c r="O289" s="74">
        <f>ROUND(I289*12%/112%,2)</f>
        <v>6.89</v>
      </c>
      <c r="P289" s="42"/>
    </row>
    <row r="290" spans="1:16" s="3" customFormat="1" x14ac:dyDescent="0.25">
      <c r="A290" s="5" t="s">
        <v>14</v>
      </c>
      <c r="B290" s="5">
        <v>2030000321</v>
      </c>
      <c r="C290" s="11" t="s">
        <v>891</v>
      </c>
      <c r="D290" s="5">
        <v>115</v>
      </c>
      <c r="E290" s="5" t="s">
        <v>12</v>
      </c>
      <c r="F290" s="5" t="s">
        <v>885</v>
      </c>
      <c r="G290" s="70">
        <v>33051090</v>
      </c>
      <c r="H290" s="71">
        <v>0.28000000000000003</v>
      </c>
      <c r="I290" s="72">
        <v>499</v>
      </c>
      <c r="J290" s="73">
        <f t="shared" si="47"/>
        <v>77.97</v>
      </c>
      <c r="K290" s="74">
        <f t="shared" si="48"/>
        <v>421.03</v>
      </c>
      <c r="L290" s="75">
        <f t="shared" si="49"/>
        <v>311.87</v>
      </c>
      <c r="M290" s="73">
        <f t="shared" si="50"/>
        <v>31.19</v>
      </c>
      <c r="N290" s="74">
        <f t="shared" si="51"/>
        <v>280.67999999999995</v>
      </c>
      <c r="O290" s="74">
        <f>ROUND(I290*28%/128%,2)</f>
        <v>109.16</v>
      </c>
      <c r="P290" s="42"/>
    </row>
    <row r="291" spans="1:16" s="3" customFormat="1" x14ac:dyDescent="0.25">
      <c r="A291" s="5" t="s">
        <v>14</v>
      </c>
      <c r="B291" s="5">
        <v>2040003608</v>
      </c>
      <c r="C291" s="11" t="s">
        <v>600</v>
      </c>
      <c r="D291" s="5">
        <v>10</v>
      </c>
      <c r="E291" s="5" t="s">
        <v>9</v>
      </c>
      <c r="F291" s="5" t="s">
        <v>16</v>
      </c>
      <c r="G291" s="70">
        <v>30045010</v>
      </c>
      <c r="H291" s="71">
        <v>0.12</v>
      </c>
      <c r="I291" s="72">
        <v>43.4</v>
      </c>
      <c r="J291" s="73">
        <f t="shared" si="47"/>
        <v>7.75</v>
      </c>
      <c r="K291" s="74">
        <f t="shared" si="48"/>
        <v>35.65</v>
      </c>
      <c r="L291" s="75">
        <f t="shared" si="49"/>
        <v>31</v>
      </c>
      <c r="M291" s="73">
        <f t="shared" si="50"/>
        <v>3.1</v>
      </c>
      <c r="N291" s="74">
        <f t="shared" si="51"/>
        <v>27.9</v>
      </c>
      <c r="O291" s="74">
        <f>ROUND(I291*12%/112%,2)</f>
        <v>4.6500000000000004</v>
      </c>
      <c r="P291" s="42"/>
    </row>
    <row r="292" spans="1:16" s="3" customFormat="1" x14ac:dyDescent="0.25">
      <c r="A292" s="5" t="s">
        <v>7</v>
      </c>
      <c r="B292" s="6">
        <v>2030000197</v>
      </c>
      <c r="C292" s="7" t="s">
        <v>90</v>
      </c>
      <c r="D292" s="6">
        <v>10</v>
      </c>
      <c r="E292" s="6" t="s">
        <v>31</v>
      </c>
      <c r="F292" s="5" t="s">
        <v>10</v>
      </c>
      <c r="G292" s="70">
        <v>30042049</v>
      </c>
      <c r="H292" s="71">
        <v>0.05</v>
      </c>
      <c r="I292" s="72">
        <v>18.5</v>
      </c>
      <c r="J292" s="73">
        <f t="shared" si="47"/>
        <v>3.52</v>
      </c>
      <c r="K292" s="73">
        <f t="shared" si="48"/>
        <v>14.98</v>
      </c>
      <c r="L292" s="75">
        <f t="shared" si="49"/>
        <v>14.1</v>
      </c>
      <c r="M292" s="73">
        <f t="shared" si="50"/>
        <v>1.41</v>
      </c>
      <c r="N292" s="73">
        <f t="shared" si="51"/>
        <v>12.69</v>
      </c>
      <c r="O292" s="74">
        <f>ROUND(I292*5%/105%,2)</f>
        <v>0.88</v>
      </c>
      <c r="P292" s="42"/>
    </row>
    <row r="293" spans="1:16" s="3" customFormat="1" x14ac:dyDescent="0.25">
      <c r="A293" s="5" t="s">
        <v>14</v>
      </c>
      <c r="B293" s="5">
        <v>2030001796</v>
      </c>
      <c r="C293" s="11" t="s">
        <v>162</v>
      </c>
      <c r="D293" s="5">
        <v>10</v>
      </c>
      <c r="E293" s="5" t="s">
        <v>9</v>
      </c>
      <c r="F293" s="5" t="s">
        <v>38</v>
      </c>
      <c r="G293" s="70">
        <v>30049081</v>
      </c>
      <c r="H293" s="71">
        <v>0.12</v>
      </c>
      <c r="I293" s="72">
        <v>6.72</v>
      </c>
      <c r="J293" s="73">
        <f t="shared" si="47"/>
        <v>1.2</v>
      </c>
      <c r="K293" s="74">
        <f t="shared" si="48"/>
        <v>5.52</v>
      </c>
      <c r="L293" s="75">
        <f t="shared" si="49"/>
        <v>4.8</v>
      </c>
      <c r="M293" s="73">
        <f t="shared" si="50"/>
        <v>0.48</v>
      </c>
      <c r="N293" s="74">
        <f t="shared" si="51"/>
        <v>4.3199999999999994</v>
      </c>
      <c r="O293" s="74">
        <f>ROUND(I293*12%/112%,2)</f>
        <v>0.72</v>
      </c>
      <c r="P293" s="42"/>
    </row>
    <row r="294" spans="1:16" s="3" customFormat="1" x14ac:dyDescent="0.25">
      <c r="A294" s="5" t="s">
        <v>14</v>
      </c>
      <c r="B294" s="5">
        <v>2030000225</v>
      </c>
      <c r="C294" s="11" t="s">
        <v>100</v>
      </c>
      <c r="D294" s="5">
        <v>30</v>
      </c>
      <c r="E294" s="5" t="s">
        <v>9</v>
      </c>
      <c r="F294" s="5" t="s">
        <v>16</v>
      </c>
      <c r="G294" s="70">
        <v>30045010</v>
      </c>
      <c r="H294" s="71">
        <v>0.12</v>
      </c>
      <c r="I294" s="72">
        <v>351.7</v>
      </c>
      <c r="J294" s="73">
        <f t="shared" si="47"/>
        <v>62.8</v>
      </c>
      <c r="K294" s="74">
        <f t="shared" si="48"/>
        <v>288.89999999999998</v>
      </c>
      <c r="L294" s="75">
        <f t="shared" si="49"/>
        <v>251.21999999999997</v>
      </c>
      <c r="M294" s="73">
        <f t="shared" si="50"/>
        <v>25.12</v>
      </c>
      <c r="N294" s="74">
        <f t="shared" si="51"/>
        <v>226.09999999999997</v>
      </c>
      <c r="O294" s="74">
        <f>ROUND(I294*12%/112%,2)</f>
        <v>37.68</v>
      </c>
      <c r="P294" s="42"/>
    </row>
    <row r="295" spans="1:16" s="3" customFormat="1" x14ac:dyDescent="0.25">
      <c r="A295" s="5" t="s">
        <v>7</v>
      </c>
      <c r="B295" s="6">
        <v>2040000274</v>
      </c>
      <c r="C295" s="7" t="s">
        <v>201</v>
      </c>
      <c r="D295" s="6">
        <v>10</v>
      </c>
      <c r="E295" s="6" t="s">
        <v>12</v>
      </c>
      <c r="F295" s="5" t="s">
        <v>10</v>
      </c>
      <c r="G295" s="70">
        <v>30049099</v>
      </c>
      <c r="H295" s="71">
        <v>0.12</v>
      </c>
      <c r="I295" s="72">
        <v>15.84</v>
      </c>
      <c r="J295" s="73">
        <f t="shared" si="47"/>
        <v>2.83</v>
      </c>
      <c r="K295" s="73">
        <f t="shared" si="48"/>
        <v>13.01</v>
      </c>
      <c r="L295" s="75">
        <f t="shared" si="49"/>
        <v>11.31</v>
      </c>
      <c r="M295" s="73">
        <f t="shared" si="50"/>
        <v>1.1299999999999999</v>
      </c>
      <c r="N295" s="73">
        <f t="shared" si="51"/>
        <v>10.18</v>
      </c>
      <c r="O295" s="74">
        <f>ROUND(I295*12%/112%,2)</f>
        <v>1.7</v>
      </c>
      <c r="P295" s="42"/>
    </row>
    <row r="296" spans="1:16" s="3" customFormat="1" x14ac:dyDescent="0.25">
      <c r="A296" s="5" t="s">
        <v>14</v>
      </c>
      <c r="B296" s="5">
        <v>2040003915</v>
      </c>
      <c r="C296" s="11" t="s">
        <v>924</v>
      </c>
      <c r="D296" s="5" t="s">
        <v>925</v>
      </c>
      <c r="E296" s="5" t="s">
        <v>12</v>
      </c>
      <c r="F296" s="5" t="s">
        <v>885</v>
      </c>
      <c r="G296" s="70">
        <v>33049990</v>
      </c>
      <c r="H296" s="71">
        <v>0.28000000000000003</v>
      </c>
      <c r="I296" s="72">
        <v>4725</v>
      </c>
      <c r="J296" s="73">
        <f t="shared" si="47"/>
        <v>738.28</v>
      </c>
      <c r="K296" s="74">
        <f t="shared" si="48"/>
        <v>3986.7200000000003</v>
      </c>
      <c r="L296" s="75">
        <f t="shared" si="49"/>
        <v>2953.13</v>
      </c>
      <c r="M296" s="73">
        <f t="shared" si="50"/>
        <v>295.31</v>
      </c>
      <c r="N296" s="74">
        <f t="shared" si="51"/>
        <v>2657.8200000000006</v>
      </c>
      <c r="O296" s="74">
        <f>ROUND(I296*28%/128%,2)</f>
        <v>1033.5899999999999</v>
      </c>
      <c r="P296" s="42"/>
    </row>
    <row r="297" spans="1:16" s="3" customFormat="1" x14ac:dyDescent="0.25">
      <c r="A297" s="5" t="s">
        <v>14</v>
      </c>
      <c r="B297" s="5">
        <v>2040001485</v>
      </c>
      <c r="C297" s="11" t="s">
        <v>543</v>
      </c>
      <c r="D297" s="5">
        <v>1</v>
      </c>
      <c r="E297" s="5" t="s">
        <v>129</v>
      </c>
      <c r="F297" s="5" t="s">
        <v>23</v>
      </c>
      <c r="G297" s="70" t="s">
        <v>544</v>
      </c>
      <c r="H297" s="71">
        <v>0.12</v>
      </c>
      <c r="I297" s="72">
        <v>28.5</v>
      </c>
      <c r="J297" s="73">
        <f t="shared" si="47"/>
        <v>5.09</v>
      </c>
      <c r="K297" s="74">
        <f t="shared" si="48"/>
        <v>23.41</v>
      </c>
      <c r="L297" s="75">
        <f t="shared" si="49"/>
        <v>20.36</v>
      </c>
      <c r="M297" s="73">
        <f t="shared" si="50"/>
        <v>2.04</v>
      </c>
      <c r="N297" s="74">
        <f t="shared" si="51"/>
        <v>18.32</v>
      </c>
      <c r="O297" s="74">
        <f>ROUND(I297*12%/112%,2)</f>
        <v>3.05</v>
      </c>
      <c r="P297" s="42"/>
    </row>
    <row r="298" spans="1:16" s="3" customFormat="1" x14ac:dyDescent="0.25">
      <c r="A298" s="5" t="s">
        <v>14</v>
      </c>
      <c r="B298" s="5">
        <v>2030000305</v>
      </c>
      <c r="C298" s="11" t="s">
        <v>884</v>
      </c>
      <c r="D298" s="5">
        <v>30</v>
      </c>
      <c r="E298" s="5" t="s">
        <v>12</v>
      </c>
      <c r="F298" s="5" t="s">
        <v>885</v>
      </c>
      <c r="G298" s="70">
        <v>33049910</v>
      </c>
      <c r="H298" s="71">
        <v>0.28000000000000003</v>
      </c>
      <c r="I298" s="72">
        <v>425</v>
      </c>
      <c r="J298" s="73">
        <f t="shared" si="47"/>
        <v>66.41</v>
      </c>
      <c r="K298" s="74">
        <f t="shared" si="48"/>
        <v>358.59000000000003</v>
      </c>
      <c r="L298" s="75">
        <f t="shared" si="49"/>
        <v>265.62</v>
      </c>
      <c r="M298" s="73">
        <f t="shared" si="50"/>
        <v>26.56</v>
      </c>
      <c r="N298" s="74">
        <f t="shared" si="51"/>
        <v>239.06000000000003</v>
      </c>
      <c r="O298" s="74">
        <f>ROUND(I298*28%/128%,2)</f>
        <v>92.97</v>
      </c>
      <c r="P298" s="42"/>
    </row>
    <row r="299" spans="1:16" s="3" customFormat="1" x14ac:dyDescent="0.25">
      <c r="A299" s="5" t="s">
        <v>14</v>
      </c>
      <c r="B299" s="5">
        <v>2030000222</v>
      </c>
      <c r="C299" s="11" t="s">
        <v>97</v>
      </c>
      <c r="D299" s="5">
        <v>30</v>
      </c>
      <c r="E299" s="5" t="s">
        <v>9</v>
      </c>
      <c r="F299" s="5" t="s">
        <v>16</v>
      </c>
      <c r="G299" s="70">
        <v>30045010</v>
      </c>
      <c r="H299" s="71">
        <v>0.12</v>
      </c>
      <c r="I299" s="72">
        <v>164.9</v>
      </c>
      <c r="J299" s="73">
        <f t="shared" si="47"/>
        <v>29.45</v>
      </c>
      <c r="K299" s="74">
        <f t="shared" si="48"/>
        <v>135.45000000000002</v>
      </c>
      <c r="L299" s="75">
        <f t="shared" si="49"/>
        <v>117.78000000000002</v>
      </c>
      <c r="M299" s="73">
        <f t="shared" si="50"/>
        <v>11.78</v>
      </c>
      <c r="N299" s="74">
        <f t="shared" si="51"/>
        <v>106.00000000000001</v>
      </c>
      <c r="O299" s="74">
        <f t="shared" ref="O299:O316" si="53">ROUND(I299*12%/112%,2)</f>
        <v>17.670000000000002</v>
      </c>
      <c r="P299" s="42"/>
    </row>
    <row r="300" spans="1:16" s="3" customFormat="1" x14ac:dyDescent="0.25">
      <c r="A300" s="5" t="s">
        <v>7</v>
      </c>
      <c r="B300" s="6">
        <v>2040005154</v>
      </c>
      <c r="C300" s="7" t="s">
        <v>691</v>
      </c>
      <c r="D300" s="6">
        <v>60</v>
      </c>
      <c r="E300" s="6" t="s">
        <v>12</v>
      </c>
      <c r="F300" s="5" t="s">
        <v>10</v>
      </c>
      <c r="G300" s="70">
        <v>30049094</v>
      </c>
      <c r="H300" s="71">
        <v>0.12</v>
      </c>
      <c r="I300" s="72">
        <v>52.7</v>
      </c>
      <c r="J300" s="73">
        <f t="shared" si="47"/>
        <v>9.41</v>
      </c>
      <c r="K300" s="73">
        <f t="shared" si="48"/>
        <v>43.290000000000006</v>
      </c>
      <c r="L300" s="75">
        <f t="shared" si="49"/>
        <v>37.640000000000008</v>
      </c>
      <c r="M300" s="73">
        <f t="shared" si="50"/>
        <v>3.76</v>
      </c>
      <c r="N300" s="73">
        <f t="shared" si="51"/>
        <v>33.88000000000001</v>
      </c>
      <c r="O300" s="74">
        <f t="shared" si="53"/>
        <v>5.65</v>
      </c>
      <c r="P300" s="42"/>
    </row>
    <row r="301" spans="1:16" s="3" customFormat="1" x14ac:dyDescent="0.25">
      <c r="A301" s="5" t="s">
        <v>7</v>
      </c>
      <c r="B301" s="5">
        <v>2040000747</v>
      </c>
      <c r="C301" s="11" t="s">
        <v>366</v>
      </c>
      <c r="D301" s="5">
        <v>1</v>
      </c>
      <c r="E301" s="5" t="s">
        <v>9</v>
      </c>
      <c r="F301" s="5" t="s">
        <v>40</v>
      </c>
      <c r="G301" s="70" t="s">
        <v>367</v>
      </c>
      <c r="H301" s="71">
        <v>0.12</v>
      </c>
      <c r="I301" s="72">
        <v>33.5</v>
      </c>
      <c r="J301" s="73">
        <f t="shared" si="47"/>
        <v>5.98</v>
      </c>
      <c r="K301" s="74">
        <f t="shared" si="48"/>
        <v>27.52</v>
      </c>
      <c r="L301" s="75">
        <f t="shared" si="49"/>
        <v>23.93</v>
      </c>
      <c r="M301" s="73">
        <f t="shared" si="50"/>
        <v>2.39</v>
      </c>
      <c r="N301" s="74">
        <f t="shared" si="51"/>
        <v>21.54</v>
      </c>
      <c r="O301" s="74">
        <f t="shared" si="53"/>
        <v>3.59</v>
      </c>
      <c r="P301" s="42"/>
    </row>
    <row r="302" spans="1:16" s="3" customFormat="1" x14ac:dyDescent="0.25">
      <c r="A302" s="5" t="s">
        <v>7</v>
      </c>
      <c r="B302" s="6">
        <v>2040006341</v>
      </c>
      <c r="C302" s="14" t="s">
        <v>758</v>
      </c>
      <c r="D302" s="6">
        <v>5</v>
      </c>
      <c r="E302" s="6" t="s">
        <v>9</v>
      </c>
      <c r="F302" s="5" t="s">
        <v>10</v>
      </c>
      <c r="G302" s="70">
        <v>30042039</v>
      </c>
      <c r="H302" s="71">
        <v>0.12</v>
      </c>
      <c r="I302" s="72">
        <v>32.700000000000003</v>
      </c>
      <c r="J302" s="73">
        <f t="shared" si="47"/>
        <v>5.84</v>
      </c>
      <c r="K302" s="73">
        <f t="shared" si="48"/>
        <v>26.860000000000003</v>
      </c>
      <c r="L302" s="75">
        <f t="shared" si="49"/>
        <v>23.360000000000003</v>
      </c>
      <c r="M302" s="73">
        <f t="shared" si="50"/>
        <v>2.34</v>
      </c>
      <c r="N302" s="73">
        <f t="shared" si="51"/>
        <v>21.020000000000003</v>
      </c>
      <c r="O302" s="74">
        <f t="shared" si="53"/>
        <v>3.5</v>
      </c>
      <c r="P302" s="42"/>
    </row>
    <row r="303" spans="1:16" s="3" customFormat="1" x14ac:dyDescent="0.25">
      <c r="A303" s="5" t="s">
        <v>14</v>
      </c>
      <c r="B303" s="5">
        <v>2030001798</v>
      </c>
      <c r="C303" s="11" t="s">
        <v>103</v>
      </c>
      <c r="D303" s="5">
        <v>10</v>
      </c>
      <c r="E303" s="5" t="s">
        <v>9</v>
      </c>
      <c r="F303" s="5" t="s">
        <v>38</v>
      </c>
      <c r="G303" s="70">
        <v>30049081</v>
      </c>
      <c r="H303" s="71">
        <v>0.12</v>
      </c>
      <c r="I303" s="72">
        <v>28.65</v>
      </c>
      <c r="J303" s="73">
        <f t="shared" si="47"/>
        <v>5.12</v>
      </c>
      <c r="K303" s="74">
        <f t="shared" si="48"/>
        <v>23.529999999999998</v>
      </c>
      <c r="L303" s="75">
        <f t="shared" si="49"/>
        <v>20.459999999999997</v>
      </c>
      <c r="M303" s="73">
        <f t="shared" si="50"/>
        <v>2.0499999999999998</v>
      </c>
      <c r="N303" s="74">
        <f t="shared" si="51"/>
        <v>18.409999999999997</v>
      </c>
      <c r="O303" s="74">
        <f t="shared" si="53"/>
        <v>3.07</v>
      </c>
      <c r="P303" s="42"/>
    </row>
    <row r="304" spans="1:16" s="3" customFormat="1" x14ac:dyDescent="0.25">
      <c r="A304" s="5" t="s">
        <v>7</v>
      </c>
      <c r="B304" s="6">
        <v>2040000271</v>
      </c>
      <c r="C304" s="7" t="s">
        <v>198</v>
      </c>
      <c r="D304" s="6">
        <v>10</v>
      </c>
      <c r="E304" s="6" t="s">
        <v>9</v>
      </c>
      <c r="F304" s="5" t="s">
        <v>10</v>
      </c>
      <c r="G304" s="70">
        <v>30049069</v>
      </c>
      <c r="H304" s="71">
        <v>0.12</v>
      </c>
      <c r="I304" s="72">
        <v>15.76</v>
      </c>
      <c r="J304" s="73">
        <f t="shared" si="47"/>
        <v>2.81</v>
      </c>
      <c r="K304" s="73">
        <f t="shared" si="48"/>
        <v>12.95</v>
      </c>
      <c r="L304" s="75">
        <f t="shared" si="49"/>
        <v>11.26</v>
      </c>
      <c r="M304" s="73">
        <f t="shared" si="50"/>
        <v>1.1299999999999999</v>
      </c>
      <c r="N304" s="73">
        <f t="shared" si="51"/>
        <v>10.130000000000001</v>
      </c>
      <c r="O304" s="74">
        <f t="shared" si="53"/>
        <v>1.69</v>
      </c>
      <c r="P304" s="42"/>
    </row>
    <row r="305" spans="1:16" s="3" customFormat="1" x14ac:dyDescent="0.25">
      <c r="A305" s="5" t="s">
        <v>7</v>
      </c>
      <c r="B305" s="5">
        <v>2030000064</v>
      </c>
      <c r="C305" s="13" t="s">
        <v>47</v>
      </c>
      <c r="D305" s="5">
        <v>500</v>
      </c>
      <c r="E305" s="5" t="s">
        <v>12</v>
      </c>
      <c r="F305" s="5" t="s">
        <v>40</v>
      </c>
      <c r="G305" s="70">
        <v>30049092</v>
      </c>
      <c r="H305" s="71">
        <v>0.12</v>
      </c>
      <c r="I305" s="72">
        <v>317.24</v>
      </c>
      <c r="J305" s="73">
        <f t="shared" si="47"/>
        <v>56.65</v>
      </c>
      <c r="K305" s="74">
        <f t="shared" si="48"/>
        <v>260.59000000000003</v>
      </c>
      <c r="L305" s="75">
        <f t="shared" si="49"/>
        <v>226.60000000000002</v>
      </c>
      <c r="M305" s="73">
        <f t="shared" si="50"/>
        <v>22.66</v>
      </c>
      <c r="N305" s="74">
        <f t="shared" si="51"/>
        <v>203.94000000000003</v>
      </c>
      <c r="O305" s="74">
        <f t="shared" si="53"/>
        <v>33.99</v>
      </c>
      <c r="P305" s="42"/>
    </row>
    <row r="306" spans="1:16" s="3" customFormat="1" x14ac:dyDescent="0.25">
      <c r="A306" s="5" t="s">
        <v>7</v>
      </c>
      <c r="B306" s="6">
        <v>2040000510</v>
      </c>
      <c r="C306" s="7" t="s">
        <v>299</v>
      </c>
      <c r="D306" s="6" t="s">
        <v>300</v>
      </c>
      <c r="E306" s="6"/>
      <c r="F306" s="5" t="s">
        <v>10</v>
      </c>
      <c r="G306" s="70">
        <v>30041020</v>
      </c>
      <c r="H306" s="71">
        <v>0.12</v>
      </c>
      <c r="I306" s="72">
        <v>13.06</v>
      </c>
      <c r="J306" s="73">
        <f t="shared" si="47"/>
        <v>2.33</v>
      </c>
      <c r="K306" s="73">
        <f t="shared" si="48"/>
        <v>10.73</v>
      </c>
      <c r="L306" s="75">
        <f t="shared" si="49"/>
        <v>9.33</v>
      </c>
      <c r="M306" s="73">
        <f t="shared" si="50"/>
        <v>0.93</v>
      </c>
      <c r="N306" s="73">
        <f t="shared" si="51"/>
        <v>8.4</v>
      </c>
      <c r="O306" s="74">
        <f t="shared" si="53"/>
        <v>1.4</v>
      </c>
      <c r="P306" s="42"/>
    </row>
    <row r="307" spans="1:16" s="3" customFormat="1" x14ac:dyDescent="0.25">
      <c r="A307" s="5" t="s">
        <v>7</v>
      </c>
      <c r="B307" s="5">
        <v>2040000670</v>
      </c>
      <c r="C307" s="11" t="s">
        <v>342</v>
      </c>
      <c r="D307" s="5">
        <v>1</v>
      </c>
      <c r="E307" s="5" t="s">
        <v>12</v>
      </c>
      <c r="F307" s="5" t="s">
        <v>109</v>
      </c>
      <c r="G307" s="70">
        <v>30049099</v>
      </c>
      <c r="H307" s="71">
        <v>0.12</v>
      </c>
      <c r="I307" s="72">
        <v>10.4</v>
      </c>
      <c r="J307" s="73">
        <f t="shared" si="47"/>
        <v>1.86</v>
      </c>
      <c r="K307" s="74">
        <f t="shared" si="48"/>
        <v>8.5400000000000009</v>
      </c>
      <c r="L307" s="75">
        <f t="shared" si="49"/>
        <v>7.4300000000000006</v>
      </c>
      <c r="M307" s="73">
        <f t="shared" si="50"/>
        <v>0.74</v>
      </c>
      <c r="N307" s="74">
        <f t="shared" si="51"/>
        <v>6.69</v>
      </c>
      <c r="O307" s="74">
        <f t="shared" si="53"/>
        <v>1.1100000000000001</v>
      </c>
      <c r="P307" s="42"/>
    </row>
    <row r="308" spans="1:16" s="3" customFormat="1" x14ac:dyDescent="0.25">
      <c r="A308" s="5" t="s">
        <v>14</v>
      </c>
      <c r="B308" s="5">
        <v>2040000713</v>
      </c>
      <c r="C308" s="11" t="s">
        <v>353</v>
      </c>
      <c r="D308" s="5">
        <v>10</v>
      </c>
      <c r="E308" s="5" t="s">
        <v>9</v>
      </c>
      <c r="F308" s="5" t="s">
        <v>171</v>
      </c>
      <c r="G308" s="70">
        <v>30049099</v>
      </c>
      <c r="H308" s="71">
        <v>0.12</v>
      </c>
      <c r="I308" s="72">
        <v>50</v>
      </c>
      <c r="J308" s="73">
        <f t="shared" si="47"/>
        <v>8.93</v>
      </c>
      <c r="K308" s="74">
        <f t="shared" si="48"/>
        <v>41.07</v>
      </c>
      <c r="L308" s="75">
        <f t="shared" si="49"/>
        <v>35.71</v>
      </c>
      <c r="M308" s="73">
        <f t="shared" si="50"/>
        <v>3.57</v>
      </c>
      <c r="N308" s="74">
        <f t="shared" si="51"/>
        <v>32.14</v>
      </c>
      <c r="O308" s="74">
        <f t="shared" si="53"/>
        <v>5.36</v>
      </c>
      <c r="P308" s="42"/>
    </row>
    <row r="309" spans="1:16" s="3" customFormat="1" x14ac:dyDescent="0.25">
      <c r="A309" s="5" t="s">
        <v>7</v>
      </c>
      <c r="B309" s="5">
        <v>2040000664</v>
      </c>
      <c r="C309" s="11" t="s">
        <v>340</v>
      </c>
      <c r="D309" s="5">
        <v>10</v>
      </c>
      <c r="E309" s="5" t="s">
        <v>9</v>
      </c>
      <c r="F309" s="5" t="s">
        <v>109</v>
      </c>
      <c r="G309" s="70">
        <v>30049084</v>
      </c>
      <c r="H309" s="71">
        <v>0.12</v>
      </c>
      <c r="I309" s="72">
        <v>149.5</v>
      </c>
      <c r="J309" s="73">
        <f t="shared" si="47"/>
        <v>26.7</v>
      </c>
      <c r="K309" s="74">
        <f t="shared" si="48"/>
        <v>122.8</v>
      </c>
      <c r="L309" s="75">
        <f t="shared" si="49"/>
        <v>106.78</v>
      </c>
      <c r="M309" s="73">
        <f t="shared" si="50"/>
        <v>10.68</v>
      </c>
      <c r="N309" s="74">
        <f t="shared" si="51"/>
        <v>96.100000000000009</v>
      </c>
      <c r="O309" s="74">
        <f t="shared" si="53"/>
        <v>16.02</v>
      </c>
      <c r="P309" s="42"/>
    </row>
    <row r="310" spans="1:16" s="3" customFormat="1" x14ac:dyDescent="0.25">
      <c r="A310" s="5" t="s">
        <v>14</v>
      </c>
      <c r="B310" s="5">
        <v>2040001362</v>
      </c>
      <c r="C310" s="11" t="s">
        <v>504</v>
      </c>
      <c r="D310" s="5">
        <v>10</v>
      </c>
      <c r="E310" s="5" t="s">
        <v>495</v>
      </c>
      <c r="F310" s="5" t="s">
        <v>303</v>
      </c>
      <c r="G310" s="70">
        <v>30049099</v>
      </c>
      <c r="H310" s="71">
        <v>0.12</v>
      </c>
      <c r="I310" s="72">
        <v>207.5</v>
      </c>
      <c r="J310" s="73">
        <f t="shared" si="47"/>
        <v>37.049999999999997</v>
      </c>
      <c r="K310" s="74">
        <f t="shared" si="48"/>
        <v>170.45</v>
      </c>
      <c r="L310" s="75">
        <f t="shared" si="49"/>
        <v>148.22</v>
      </c>
      <c r="M310" s="73">
        <f t="shared" si="50"/>
        <v>14.82</v>
      </c>
      <c r="N310" s="74">
        <f t="shared" si="51"/>
        <v>133.4</v>
      </c>
      <c r="O310" s="74">
        <f t="shared" si="53"/>
        <v>22.23</v>
      </c>
      <c r="P310" s="42"/>
    </row>
    <row r="311" spans="1:16" s="3" customFormat="1" x14ac:dyDescent="0.25">
      <c r="A311" s="5" t="s">
        <v>7</v>
      </c>
      <c r="B311" s="6">
        <v>2040003944</v>
      </c>
      <c r="C311" s="7" t="s">
        <v>637</v>
      </c>
      <c r="D311" s="6">
        <v>10</v>
      </c>
      <c r="E311" s="6" t="s">
        <v>9</v>
      </c>
      <c r="F311" s="5" t="s">
        <v>10</v>
      </c>
      <c r="G311" s="70">
        <v>30042019</v>
      </c>
      <c r="H311" s="71">
        <v>0.12</v>
      </c>
      <c r="I311" s="72">
        <v>186.8</v>
      </c>
      <c r="J311" s="73">
        <f t="shared" si="47"/>
        <v>33.36</v>
      </c>
      <c r="K311" s="73">
        <f t="shared" si="48"/>
        <v>153.44</v>
      </c>
      <c r="L311" s="75">
        <f t="shared" si="49"/>
        <v>133.43</v>
      </c>
      <c r="M311" s="73">
        <f t="shared" si="50"/>
        <v>13.34</v>
      </c>
      <c r="N311" s="73">
        <f t="shared" si="51"/>
        <v>120.08999999999999</v>
      </c>
      <c r="O311" s="74">
        <f t="shared" si="53"/>
        <v>20.010000000000002</v>
      </c>
      <c r="P311" s="42"/>
    </row>
    <row r="312" spans="1:16" s="3" customFormat="1" x14ac:dyDescent="0.25">
      <c r="A312" s="5" t="s">
        <v>14</v>
      </c>
      <c r="B312" s="5">
        <v>2040006640</v>
      </c>
      <c r="C312" s="11" t="s">
        <v>783</v>
      </c>
      <c r="D312" s="5">
        <v>10</v>
      </c>
      <c r="E312" s="5" t="s">
        <v>9</v>
      </c>
      <c r="F312" s="5" t="s">
        <v>23</v>
      </c>
      <c r="G312" s="70">
        <v>30049099</v>
      </c>
      <c r="H312" s="71">
        <v>0.12</v>
      </c>
      <c r="I312" s="72">
        <v>55</v>
      </c>
      <c r="J312" s="73">
        <f t="shared" si="47"/>
        <v>9.82</v>
      </c>
      <c r="K312" s="74">
        <f t="shared" si="48"/>
        <v>45.18</v>
      </c>
      <c r="L312" s="75">
        <f t="shared" si="49"/>
        <v>39.29</v>
      </c>
      <c r="M312" s="73">
        <f t="shared" si="50"/>
        <v>3.93</v>
      </c>
      <c r="N312" s="74">
        <f t="shared" si="51"/>
        <v>35.36</v>
      </c>
      <c r="O312" s="74">
        <f t="shared" si="53"/>
        <v>5.89</v>
      </c>
      <c r="P312" s="42"/>
    </row>
    <row r="313" spans="1:16" s="3" customFormat="1" x14ac:dyDescent="0.25">
      <c r="A313" s="5" t="s">
        <v>7</v>
      </c>
      <c r="B313" s="6">
        <v>2040000265</v>
      </c>
      <c r="C313" s="7" t="s">
        <v>194</v>
      </c>
      <c r="D313" s="6">
        <v>10</v>
      </c>
      <c r="E313" s="6" t="s">
        <v>9</v>
      </c>
      <c r="F313" s="5" t="s">
        <v>10</v>
      </c>
      <c r="G313" s="70">
        <v>30049069</v>
      </c>
      <c r="H313" s="71">
        <v>0.12</v>
      </c>
      <c r="I313" s="72">
        <v>59.3</v>
      </c>
      <c r="J313" s="73">
        <f t="shared" si="47"/>
        <v>10.59</v>
      </c>
      <c r="K313" s="73">
        <f t="shared" si="48"/>
        <v>48.709999999999994</v>
      </c>
      <c r="L313" s="75">
        <f t="shared" si="49"/>
        <v>42.359999999999992</v>
      </c>
      <c r="M313" s="73">
        <f t="shared" si="50"/>
        <v>4.24</v>
      </c>
      <c r="N313" s="73">
        <f t="shared" si="51"/>
        <v>38.11999999999999</v>
      </c>
      <c r="O313" s="74">
        <f t="shared" si="53"/>
        <v>6.35</v>
      </c>
      <c r="P313" s="42"/>
    </row>
    <row r="314" spans="1:16" s="3" customFormat="1" x14ac:dyDescent="0.25">
      <c r="A314" s="5" t="s">
        <v>7</v>
      </c>
      <c r="B314" s="5">
        <v>2040000677</v>
      </c>
      <c r="C314" s="11" t="s">
        <v>345</v>
      </c>
      <c r="D314" s="5">
        <v>30</v>
      </c>
      <c r="E314" s="5" t="s">
        <v>129</v>
      </c>
      <c r="F314" s="5" t="s">
        <v>109</v>
      </c>
      <c r="G314" s="70">
        <v>30049069</v>
      </c>
      <c r="H314" s="71">
        <v>0.12</v>
      </c>
      <c r="I314" s="72">
        <v>99.5</v>
      </c>
      <c r="J314" s="73">
        <f t="shared" si="47"/>
        <v>17.77</v>
      </c>
      <c r="K314" s="74">
        <f t="shared" si="48"/>
        <v>81.73</v>
      </c>
      <c r="L314" s="75">
        <f t="shared" si="49"/>
        <v>71.070000000000007</v>
      </c>
      <c r="M314" s="73">
        <f t="shared" si="50"/>
        <v>7.11</v>
      </c>
      <c r="N314" s="74">
        <f t="shared" si="51"/>
        <v>63.960000000000008</v>
      </c>
      <c r="O314" s="74">
        <f t="shared" si="53"/>
        <v>10.66</v>
      </c>
      <c r="P314" s="42"/>
    </row>
    <row r="315" spans="1:16" s="3" customFormat="1" x14ac:dyDescent="0.25">
      <c r="A315" s="5" t="s">
        <v>7</v>
      </c>
      <c r="B315" s="6">
        <v>2040000405</v>
      </c>
      <c r="C315" s="7" t="s">
        <v>257</v>
      </c>
      <c r="D315" s="6">
        <v>30</v>
      </c>
      <c r="E315" s="6" t="s">
        <v>12</v>
      </c>
      <c r="F315" s="5" t="s">
        <v>10</v>
      </c>
      <c r="G315" s="70">
        <v>30042012</v>
      </c>
      <c r="H315" s="71">
        <v>0.12</v>
      </c>
      <c r="I315" s="72">
        <v>34.86</v>
      </c>
      <c r="J315" s="73">
        <f t="shared" si="47"/>
        <v>6.22</v>
      </c>
      <c r="K315" s="73">
        <f t="shared" si="48"/>
        <v>28.64</v>
      </c>
      <c r="L315" s="75">
        <f t="shared" si="49"/>
        <v>24.9</v>
      </c>
      <c r="M315" s="73">
        <f t="shared" si="50"/>
        <v>2.4900000000000002</v>
      </c>
      <c r="N315" s="73">
        <f t="shared" si="51"/>
        <v>22.409999999999997</v>
      </c>
      <c r="O315" s="74">
        <f t="shared" si="53"/>
        <v>3.74</v>
      </c>
      <c r="P315" s="42"/>
    </row>
    <row r="316" spans="1:16" s="3" customFormat="1" x14ac:dyDescent="0.25">
      <c r="A316" s="5" t="s">
        <v>14</v>
      </c>
      <c r="B316" s="5">
        <v>2040006185</v>
      </c>
      <c r="C316" s="11" t="s">
        <v>748</v>
      </c>
      <c r="D316" s="5">
        <v>15</v>
      </c>
      <c r="E316" s="5" t="s">
        <v>9</v>
      </c>
      <c r="F316" s="5" t="s">
        <v>23</v>
      </c>
      <c r="G316" s="70">
        <v>30043190</v>
      </c>
      <c r="H316" s="71">
        <v>0.12</v>
      </c>
      <c r="I316" s="72">
        <v>53.23</v>
      </c>
      <c r="J316" s="73">
        <f t="shared" si="47"/>
        <v>9.51</v>
      </c>
      <c r="K316" s="74">
        <f t="shared" si="48"/>
        <v>43.72</v>
      </c>
      <c r="L316" s="75">
        <f t="shared" si="49"/>
        <v>38.019999999999996</v>
      </c>
      <c r="M316" s="73">
        <f t="shared" si="50"/>
        <v>3.8</v>
      </c>
      <c r="N316" s="74">
        <f t="shared" si="51"/>
        <v>34.22</v>
      </c>
      <c r="O316" s="74">
        <f t="shared" si="53"/>
        <v>5.7</v>
      </c>
      <c r="P316" s="42"/>
    </row>
    <row r="317" spans="1:16" s="3" customFormat="1" x14ac:dyDescent="0.25">
      <c r="A317" s="5" t="s">
        <v>14</v>
      </c>
      <c r="B317" s="5">
        <v>2040001231</v>
      </c>
      <c r="C317" s="28" t="s">
        <v>480</v>
      </c>
      <c r="D317" s="21" t="s">
        <v>481</v>
      </c>
      <c r="E317" s="5" t="s">
        <v>182</v>
      </c>
      <c r="F317" s="5" t="s">
        <v>180</v>
      </c>
      <c r="G317" s="70" t="s">
        <v>367</v>
      </c>
      <c r="H317" s="71">
        <v>0.05</v>
      </c>
      <c r="I317" s="72">
        <v>1550</v>
      </c>
      <c r="J317" s="73">
        <f t="shared" si="47"/>
        <v>295.24</v>
      </c>
      <c r="K317" s="74">
        <f t="shared" si="48"/>
        <v>1254.76</v>
      </c>
      <c r="L317" s="75">
        <f t="shared" si="49"/>
        <v>1180.95</v>
      </c>
      <c r="M317" s="73">
        <f t="shared" si="50"/>
        <v>118.1</v>
      </c>
      <c r="N317" s="74">
        <f t="shared" si="51"/>
        <v>1062.8500000000001</v>
      </c>
      <c r="O317" s="74">
        <f>ROUND(I317*5%/105%,2)</f>
        <v>73.81</v>
      </c>
      <c r="P317" s="42"/>
    </row>
    <row r="318" spans="1:16" s="3" customFormat="1" x14ac:dyDescent="0.25">
      <c r="A318" s="5" t="s">
        <v>7</v>
      </c>
      <c r="B318" s="6">
        <v>2040003768</v>
      </c>
      <c r="C318" s="14" t="s">
        <v>613</v>
      </c>
      <c r="D318" s="6">
        <v>30</v>
      </c>
      <c r="E318" s="6" t="s">
        <v>12</v>
      </c>
      <c r="F318" s="5" t="s">
        <v>10</v>
      </c>
      <c r="G318" s="70">
        <v>30042039</v>
      </c>
      <c r="H318" s="71">
        <v>0.12</v>
      </c>
      <c r="I318" s="72">
        <v>64.319999999999993</v>
      </c>
      <c r="J318" s="73">
        <f t="shared" si="47"/>
        <v>11.49</v>
      </c>
      <c r="K318" s="73">
        <f t="shared" si="48"/>
        <v>52.829999999999991</v>
      </c>
      <c r="L318" s="75">
        <f t="shared" si="49"/>
        <v>45.939999999999991</v>
      </c>
      <c r="M318" s="73">
        <f t="shared" si="50"/>
        <v>4.59</v>
      </c>
      <c r="N318" s="73">
        <f t="shared" si="51"/>
        <v>41.349999999999994</v>
      </c>
      <c r="O318" s="74">
        <f>ROUND(I318*12%/112%,2)</f>
        <v>6.89</v>
      </c>
      <c r="P318" s="42"/>
    </row>
    <row r="319" spans="1:16" s="3" customFormat="1" x14ac:dyDescent="0.25">
      <c r="A319" s="5" t="s">
        <v>14</v>
      </c>
      <c r="B319" s="5">
        <v>2040006435</v>
      </c>
      <c r="C319" s="15" t="s">
        <v>765</v>
      </c>
      <c r="D319" s="16">
        <v>10</v>
      </c>
      <c r="E319" s="8" t="s">
        <v>9</v>
      </c>
      <c r="F319" s="5" t="s">
        <v>38</v>
      </c>
      <c r="G319" s="70">
        <v>30041090</v>
      </c>
      <c r="H319" s="71">
        <v>0.12</v>
      </c>
      <c r="I319" s="72">
        <v>160</v>
      </c>
      <c r="J319" s="73">
        <f t="shared" si="47"/>
        <v>28.57</v>
      </c>
      <c r="K319" s="74">
        <f t="shared" si="48"/>
        <v>131.43</v>
      </c>
      <c r="L319" s="75">
        <f t="shared" si="49"/>
        <v>114.29</v>
      </c>
      <c r="M319" s="73">
        <f t="shared" si="50"/>
        <v>11.43</v>
      </c>
      <c r="N319" s="74">
        <f t="shared" si="51"/>
        <v>102.86</v>
      </c>
      <c r="O319" s="74">
        <f>ROUND(I319*12%/112%,2)</f>
        <v>17.14</v>
      </c>
      <c r="P319" s="42"/>
    </row>
    <row r="320" spans="1:16" s="3" customFormat="1" x14ac:dyDescent="0.25">
      <c r="A320" s="5" t="s">
        <v>14</v>
      </c>
      <c r="B320" s="5">
        <v>2030001518</v>
      </c>
      <c r="C320" s="11" t="s">
        <v>898</v>
      </c>
      <c r="D320" s="5">
        <v>30</v>
      </c>
      <c r="E320" s="5" t="s">
        <v>12</v>
      </c>
      <c r="F320" s="5" t="s">
        <v>885</v>
      </c>
      <c r="G320" s="70">
        <v>33049910</v>
      </c>
      <c r="H320" s="71">
        <v>0.28000000000000003</v>
      </c>
      <c r="I320" s="72">
        <v>825</v>
      </c>
      <c r="J320" s="73">
        <f t="shared" si="47"/>
        <v>128.91</v>
      </c>
      <c r="K320" s="74">
        <f t="shared" si="48"/>
        <v>696.09</v>
      </c>
      <c r="L320" s="75">
        <f t="shared" si="49"/>
        <v>515.62</v>
      </c>
      <c r="M320" s="73">
        <f t="shared" si="50"/>
        <v>51.56</v>
      </c>
      <c r="N320" s="74">
        <f t="shared" si="51"/>
        <v>464.05999999999995</v>
      </c>
      <c r="O320" s="74">
        <f>ROUND(I320*28%/128%,2)</f>
        <v>180.47</v>
      </c>
      <c r="P320" s="42"/>
    </row>
    <row r="321" spans="1:16" s="3" customFormat="1" x14ac:dyDescent="0.25">
      <c r="A321" s="5" t="s">
        <v>14</v>
      </c>
      <c r="B321" s="5">
        <v>2030002322</v>
      </c>
      <c r="C321" s="11" t="s">
        <v>906</v>
      </c>
      <c r="D321" s="5">
        <v>30</v>
      </c>
      <c r="E321" s="5" t="s">
        <v>12</v>
      </c>
      <c r="F321" s="5" t="s">
        <v>885</v>
      </c>
      <c r="G321" s="70">
        <v>33049930</v>
      </c>
      <c r="H321" s="71">
        <v>0.28000000000000003</v>
      </c>
      <c r="I321" s="72">
        <v>450</v>
      </c>
      <c r="J321" s="73">
        <f t="shared" si="47"/>
        <v>70.31</v>
      </c>
      <c r="K321" s="74">
        <f t="shared" si="48"/>
        <v>379.69</v>
      </c>
      <c r="L321" s="75">
        <f t="shared" si="49"/>
        <v>281.25</v>
      </c>
      <c r="M321" s="73">
        <f t="shared" si="50"/>
        <v>28.13</v>
      </c>
      <c r="N321" s="74">
        <f t="shared" si="51"/>
        <v>253.12</v>
      </c>
      <c r="O321" s="74">
        <f>ROUND(I321*28%/128%,2)</f>
        <v>98.44</v>
      </c>
      <c r="P321" s="42"/>
    </row>
    <row r="322" spans="1:16" s="3" customFormat="1" x14ac:dyDescent="0.25">
      <c r="A322" s="5" t="s">
        <v>14</v>
      </c>
      <c r="B322" s="5">
        <v>2040004067</v>
      </c>
      <c r="C322" s="11" t="s">
        <v>652</v>
      </c>
      <c r="D322" s="5">
        <v>10</v>
      </c>
      <c r="E322" s="5" t="s">
        <v>9</v>
      </c>
      <c r="F322" s="5" t="s">
        <v>21</v>
      </c>
      <c r="G322" s="70">
        <v>30049099</v>
      </c>
      <c r="H322" s="71">
        <v>0.12</v>
      </c>
      <c r="I322" s="72">
        <v>49.9</v>
      </c>
      <c r="J322" s="73">
        <f t="shared" si="47"/>
        <v>8.91</v>
      </c>
      <c r="K322" s="74">
        <f t="shared" si="48"/>
        <v>40.989999999999995</v>
      </c>
      <c r="L322" s="75">
        <f t="shared" si="49"/>
        <v>35.639999999999993</v>
      </c>
      <c r="M322" s="73">
        <f t="shared" si="50"/>
        <v>3.56</v>
      </c>
      <c r="N322" s="74">
        <f t="shared" si="51"/>
        <v>32.079999999999991</v>
      </c>
      <c r="O322" s="74">
        <f>ROUND(I322*12%/112%,2)</f>
        <v>5.35</v>
      </c>
      <c r="P322" s="42"/>
    </row>
    <row r="323" spans="1:16" s="3" customFormat="1" x14ac:dyDescent="0.25">
      <c r="A323" s="5" t="s">
        <v>14</v>
      </c>
      <c r="B323" s="5">
        <v>2030000812</v>
      </c>
      <c r="C323" s="11" t="s">
        <v>143</v>
      </c>
      <c r="D323" s="5">
        <v>10</v>
      </c>
      <c r="E323" s="5" t="s">
        <v>9</v>
      </c>
      <c r="F323" s="5" t="s">
        <v>38</v>
      </c>
      <c r="G323" s="70">
        <v>30049081</v>
      </c>
      <c r="H323" s="71">
        <v>0.12</v>
      </c>
      <c r="I323" s="72">
        <v>30.29</v>
      </c>
      <c r="J323" s="73">
        <f t="shared" si="47"/>
        <v>5.41</v>
      </c>
      <c r="K323" s="74">
        <f t="shared" si="48"/>
        <v>24.88</v>
      </c>
      <c r="L323" s="75">
        <f t="shared" si="49"/>
        <v>21.63</v>
      </c>
      <c r="M323" s="73">
        <f t="shared" si="50"/>
        <v>2.16</v>
      </c>
      <c r="N323" s="74">
        <f t="shared" si="51"/>
        <v>19.47</v>
      </c>
      <c r="O323" s="74">
        <f>ROUND(I323*12%/112%,2)</f>
        <v>3.25</v>
      </c>
      <c r="P323" s="47"/>
    </row>
    <row r="324" spans="1:16" s="3" customFormat="1" x14ac:dyDescent="0.25">
      <c r="A324" s="5" t="s">
        <v>14</v>
      </c>
      <c r="B324" s="5">
        <v>2040000715</v>
      </c>
      <c r="C324" s="11" t="s">
        <v>355</v>
      </c>
      <c r="D324" s="5">
        <v>10</v>
      </c>
      <c r="E324" s="5" t="s">
        <v>9</v>
      </c>
      <c r="F324" s="5" t="s">
        <v>171</v>
      </c>
      <c r="G324" s="70">
        <v>30049099</v>
      </c>
      <c r="H324" s="71">
        <v>0.12</v>
      </c>
      <c r="I324" s="72">
        <v>160</v>
      </c>
      <c r="J324" s="73">
        <f t="shared" si="47"/>
        <v>28.57</v>
      </c>
      <c r="K324" s="74">
        <f t="shared" si="48"/>
        <v>131.43</v>
      </c>
      <c r="L324" s="75">
        <f t="shared" si="49"/>
        <v>114.29</v>
      </c>
      <c r="M324" s="73">
        <f t="shared" si="50"/>
        <v>11.43</v>
      </c>
      <c r="N324" s="74">
        <f t="shared" si="51"/>
        <v>102.86</v>
      </c>
      <c r="O324" s="74">
        <f>ROUND(I324*12%/112%,2)</f>
        <v>17.14</v>
      </c>
      <c r="P324" s="42"/>
    </row>
    <row r="325" spans="1:16" s="3" customFormat="1" x14ac:dyDescent="0.25">
      <c r="A325" s="5" t="s">
        <v>14</v>
      </c>
      <c r="B325" s="5">
        <v>2030002074</v>
      </c>
      <c r="C325" s="11" t="s">
        <v>901</v>
      </c>
      <c r="D325" s="5">
        <v>30</v>
      </c>
      <c r="E325" s="5" t="s">
        <v>12</v>
      </c>
      <c r="F325" s="5" t="s">
        <v>885</v>
      </c>
      <c r="G325" s="70">
        <v>33049910</v>
      </c>
      <c r="H325" s="71">
        <v>0.28000000000000003</v>
      </c>
      <c r="I325" s="72">
        <v>490</v>
      </c>
      <c r="J325" s="73">
        <f t="shared" si="47"/>
        <v>76.56</v>
      </c>
      <c r="K325" s="74">
        <f t="shared" si="48"/>
        <v>413.44</v>
      </c>
      <c r="L325" s="75">
        <f t="shared" si="49"/>
        <v>306.25</v>
      </c>
      <c r="M325" s="73">
        <f t="shared" si="50"/>
        <v>30.63</v>
      </c>
      <c r="N325" s="74">
        <f t="shared" si="51"/>
        <v>275.62</v>
      </c>
      <c r="O325" s="74">
        <f>ROUND(I325*28%/128%,2)</f>
        <v>107.19</v>
      </c>
      <c r="P325" s="42"/>
    </row>
    <row r="326" spans="1:16" s="3" customFormat="1" x14ac:dyDescent="0.25">
      <c r="A326" s="5" t="s">
        <v>14</v>
      </c>
      <c r="B326" s="5">
        <v>2040000557</v>
      </c>
      <c r="C326" s="11" t="s">
        <v>94</v>
      </c>
      <c r="D326" s="5">
        <v>10</v>
      </c>
      <c r="E326" s="5" t="s">
        <v>9</v>
      </c>
      <c r="F326" s="5" t="s">
        <v>51</v>
      </c>
      <c r="G326" s="70">
        <v>30049099</v>
      </c>
      <c r="H326" s="71">
        <v>0.12</v>
      </c>
      <c r="I326" s="72">
        <v>63.4</v>
      </c>
      <c r="J326" s="73">
        <f t="shared" si="47"/>
        <v>11.32</v>
      </c>
      <c r="K326" s="74">
        <f t="shared" si="48"/>
        <v>52.08</v>
      </c>
      <c r="L326" s="75">
        <f t="shared" si="49"/>
        <v>45.29</v>
      </c>
      <c r="M326" s="73">
        <f t="shared" si="50"/>
        <v>4.53</v>
      </c>
      <c r="N326" s="74">
        <f t="shared" si="51"/>
        <v>40.76</v>
      </c>
      <c r="O326" s="74">
        <f t="shared" ref="O326:O338" si="54">ROUND(I326*12%/112%,2)</f>
        <v>6.79</v>
      </c>
      <c r="P326" s="42"/>
    </row>
    <row r="327" spans="1:16" s="3" customFormat="1" x14ac:dyDescent="0.25">
      <c r="A327" s="5" t="s">
        <v>14</v>
      </c>
      <c r="B327" s="5">
        <v>2040000444</v>
      </c>
      <c r="C327" s="11" t="s">
        <v>273</v>
      </c>
      <c r="D327" s="5">
        <v>10</v>
      </c>
      <c r="E327" s="5" t="s">
        <v>9</v>
      </c>
      <c r="F327" s="5" t="s">
        <v>38</v>
      </c>
      <c r="G327" s="70">
        <v>30049099</v>
      </c>
      <c r="H327" s="71">
        <v>0.12</v>
      </c>
      <c r="I327" s="72">
        <v>113</v>
      </c>
      <c r="J327" s="73">
        <f t="shared" si="47"/>
        <v>20.18</v>
      </c>
      <c r="K327" s="74">
        <f t="shared" si="48"/>
        <v>92.82</v>
      </c>
      <c r="L327" s="75">
        <f t="shared" si="49"/>
        <v>80.709999999999994</v>
      </c>
      <c r="M327" s="73">
        <f t="shared" si="50"/>
        <v>8.07</v>
      </c>
      <c r="N327" s="74">
        <f t="shared" si="51"/>
        <v>72.64</v>
      </c>
      <c r="O327" s="74">
        <f t="shared" si="54"/>
        <v>12.11</v>
      </c>
      <c r="P327" s="47"/>
    </row>
    <row r="328" spans="1:16" s="3" customFormat="1" x14ac:dyDescent="0.25">
      <c r="A328" s="5" t="s">
        <v>14</v>
      </c>
      <c r="B328" s="5">
        <v>2040004603</v>
      </c>
      <c r="C328" s="11" t="s">
        <v>666</v>
      </c>
      <c r="D328" s="5">
        <v>10</v>
      </c>
      <c r="E328" s="5" t="s">
        <v>9</v>
      </c>
      <c r="F328" s="5" t="s">
        <v>51</v>
      </c>
      <c r="G328" s="70">
        <v>30049079</v>
      </c>
      <c r="H328" s="71">
        <v>0.12</v>
      </c>
      <c r="I328" s="72">
        <v>301.10000000000002</v>
      </c>
      <c r="J328" s="73">
        <f t="shared" si="47"/>
        <v>53.77</v>
      </c>
      <c r="K328" s="74">
        <f t="shared" si="48"/>
        <v>247.33</v>
      </c>
      <c r="L328" s="75">
        <f t="shared" si="49"/>
        <v>215.07000000000002</v>
      </c>
      <c r="M328" s="73">
        <f t="shared" si="50"/>
        <v>21.51</v>
      </c>
      <c r="N328" s="74">
        <f t="shared" si="51"/>
        <v>193.56000000000003</v>
      </c>
      <c r="O328" s="74">
        <f t="shared" si="54"/>
        <v>32.26</v>
      </c>
      <c r="P328" s="42"/>
    </row>
    <row r="329" spans="1:16" s="3" customFormat="1" x14ac:dyDescent="0.25">
      <c r="A329" s="5" t="s">
        <v>7</v>
      </c>
      <c r="B329" s="6">
        <v>2040003754</v>
      </c>
      <c r="C329" s="7" t="s">
        <v>611</v>
      </c>
      <c r="D329" s="6">
        <v>100</v>
      </c>
      <c r="E329" s="6" t="s">
        <v>12</v>
      </c>
      <c r="F329" s="5" t="s">
        <v>10</v>
      </c>
      <c r="G329" s="70" t="s">
        <v>612</v>
      </c>
      <c r="H329" s="71">
        <v>0.12</v>
      </c>
      <c r="I329" s="72">
        <v>12.15</v>
      </c>
      <c r="J329" s="73">
        <f t="shared" si="47"/>
        <v>2.17</v>
      </c>
      <c r="K329" s="73">
        <f t="shared" si="48"/>
        <v>9.98</v>
      </c>
      <c r="L329" s="75">
        <f t="shared" si="49"/>
        <v>8.68</v>
      </c>
      <c r="M329" s="73">
        <f t="shared" si="50"/>
        <v>0.87</v>
      </c>
      <c r="N329" s="73">
        <f t="shared" si="51"/>
        <v>7.8100000000000014</v>
      </c>
      <c r="O329" s="74">
        <f t="shared" si="54"/>
        <v>1.3</v>
      </c>
      <c r="P329" s="42"/>
    </row>
    <row r="330" spans="1:16" s="3" customFormat="1" x14ac:dyDescent="0.25">
      <c r="A330" s="5" t="s">
        <v>14</v>
      </c>
      <c r="B330" s="5">
        <v>2040004491</v>
      </c>
      <c r="C330" s="28" t="s">
        <v>661</v>
      </c>
      <c r="D330" s="21" t="s">
        <v>182</v>
      </c>
      <c r="E330" s="5"/>
      <c r="F330" s="5" t="s">
        <v>180</v>
      </c>
      <c r="G330" s="70">
        <v>30049099</v>
      </c>
      <c r="H330" s="71">
        <v>0.12</v>
      </c>
      <c r="I330" s="72">
        <v>2072</v>
      </c>
      <c r="J330" s="73">
        <f t="shared" si="47"/>
        <v>370</v>
      </c>
      <c r="K330" s="74">
        <f t="shared" si="48"/>
        <v>1702</v>
      </c>
      <c r="L330" s="75">
        <f t="shared" si="49"/>
        <v>1480</v>
      </c>
      <c r="M330" s="73">
        <f t="shared" si="50"/>
        <v>148</v>
      </c>
      <c r="N330" s="74">
        <f t="shared" si="51"/>
        <v>1332</v>
      </c>
      <c r="O330" s="74">
        <f t="shared" si="54"/>
        <v>222</v>
      </c>
      <c r="P330" s="42"/>
    </row>
    <row r="331" spans="1:16" s="3" customFormat="1" x14ac:dyDescent="0.25">
      <c r="A331" s="5" t="s">
        <v>14</v>
      </c>
      <c r="B331" s="5">
        <v>2040000815</v>
      </c>
      <c r="C331" s="11" t="s">
        <v>394</v>
      </c>
      <c r="D331" s="5">
        <v>10</v>
      </c>
      <c r="E331" s="5" t="s">
        <v>9</v>
      </c>
      <c r="F331" s="5" t="s">
        <v>21</v>
      </c>
      <c r="G331" s="70">
        <v>30045039</v>
      </c>
      <c r="H331" s="71">
        <v>0.12</v>
      </c>
      <c r="I331" s="72">
        <v>74</v>
      </c>
      <c r="J331" s="73">
        <f t="shared" si="47"/>
        <v>13.21</v>
      </c>
      <c r="K331" s="74">
        <f t="shared" si="48"/>
        <v>60.79</v>
      </c>
      <c r="L331" s="75">
        <f t="shared" si="49"/>
        <v>52.86</v>
      </c>
      <c r="M331" s="73">
        <f t="shared" si="50"/>
        <v>5.29</v>
      </c>
      <c r="N331" s="74">
        <f t="shared" si="51"/>
        <v>47.57</v>
      </c>
      <c r="O331" s="74">
        <f t="shared" si="54"/>
        <v>7.93</v>
      </c>
      <c r="P331" s="42"/>
    </row>
    <row r="332" spans="1:16" s="3" customFormat="1" x14ac:dyDescent="0.25">
      <c r="A332" s="5" t="s">
        <v>14</v>
      </c>
      <c r="B332" s="5">
        <v>2040001224</v>
      </c>
      <c r="C332" s="11" t="s">
        <v>475</v>
      </c>
      <c r="D332" s="5">
        <v>2</v>
      </c>
      <c r="E332" s="5" t="s">
        <v>12</v>
      </c>
      <c r="F332" s="5" t="s">
        <v>38</v>
      </c>
      <c r="G332" s="70">
        <v>30049099</v>
      </c>
      <c r="H332" s="71">
        <v>0.12</v>
      </c>
      <c r="I332" s="72">
        <v>120.5</v>
      </c>
      <c r="J332" s="73">
        <f t="shared" si="47"/>
        <v>21.52</v>
      </c>
      <c r="K332" s="74">
        <f t="shared" si="48"/>
        <v>98.98</v>
      </c>
      <c r="L332" s="75">
        <f t="shared" si="49"/>
        <v>86.070000000000007</v>
      </c>
      <c r="M332" s="73">
        <f t="shared" si="50"/>
        <v>8.61</v>
      </c>
      <c r="N332" s="74">
        <f t="shared" si="51"/>
        <v>77.460000000000008</v>
      </c>
      <c r="O332" s="74">
        <f t="shared" si="54"/>
        <v>12.91</v>
      </c>
      <c r="P332" s="42"/>
    </row>
    <row r="333" spans="1:16" s="3" customFormat="1" x14ac:dyDescent="0.25">
      <c r="A333" s="5" t="s">
        <v>7</v>
      </c>
      <c r="B333" s="5">
        <v>2030000126</v>
      </c>
      <c r="C333" s="9" t="s">
        <v>64</v>
      </c>
      <c r="D333" s="5">
        <v>10</v>
      </c>
      <c r="E333" s="5" t="s">
        <v>31</v>
      </c>
      <c r="F333" s="5" t="s">
        <v>40</v>
      </c>
      <c r="G333" s="70">
        <v>30042050</v>
      </c>
      <c r="H333" s="71">
        <v>0.12</v>
      </c>
      <c r="I333" s="72">
        <v>64.2</v>
      </c>
      <c r="J333" s="73">
        <f t="shared" si="47"/>
        <v>11.46</v>
      </c>
      <c r="K333" s="74">
        <f t="shared" si="48"/>
        <v>52.74</v>
      </c>
      <c r="L333" s="75">
        <f t="shared" si="49"/>
        <v>45.86</v>
      </c>
      <c r="M333" s="73">
        <f t="shared" si="50"/>
        <v>4.59</v>
      </c>
      <c r="N333" s="74">
        <f t="shared" si="51"/>
        <v>41.27</v>
      </c>
      <c r="O333" s="74">
        <f t="shared" si="54"/>
        <v>6.88</v>
      </c>
      <c r="P333" s="42"/>
    </row>
    <row r="334" spans="1:16" s="3" customFormat="1" x14ac:dyDescent="0.25">
      <c r="A334" s="5" t="s">
        <v>7</v>
      </c>
      <c r="B334" s="5">
        <v>2040006554</v>
      </c>
      <c r="C334" s="15" t="s">
        <v>780</v>
      </c>
      <c r="D334" s="16">
        <v>100</v>
      </c>
      <c r="E334" s="8" t="s">
        <v>150</v>
      </c>
      <c r="F334" s="5" t="s">
        <v>104</v>
      </c>
      <c r="G334" s="70">
        <v>30049094</v>
      </c>
      <c r="H334" s="71">
        <v>0.12</v>
      </c>
      <c r="I334" s="72">
        <v>88</v>
      </c>
      <c r="J334" s="73">
        <f t="shared" si="47"/>
        <v>15.71</v>
      </c>
      <c r="K334" s="74">
        <f t="shared" si="48"/>
        <v>72.289999999999992</v>
      </c>
      <c r="L334" s="75">
        <f t="shared" si="49"/>
        <v>62.859999999999992</v>
      </c>
      <c r="M334" s="73">
        <f t="shared" si="50"/>
        <v>6.29</v>
      </c>
      <c r="N334" s="74">
        <f t="shared" si="51"/>
        <v>56.569999999999986</v>
      </c>
      <c r="O334" s="74">
        <f t="shared" si="54"/>
        <v>9.43</v>
      </c>
      <c r="P334" s="42"/>
    </row>
    <row r="335" spans="1:16" s="3" customFormat="1" x14ac:dyDescent="0.25">
      <c r="A335" s="5" t="s">
        <v>14</v>
      </c>
      <c r="B335" s="5">
        <v>2040000502</v>
      </c>
      <c r="C335" s="11" t="s">
        <v>294</v>
      </c>
      <c r="D335" s="5">
        <v>10</v>
      </c>
      <c r="E335" s="5" t="s">
        <v>9</v>
      </c>
      <c r="F335" s="5" t="s">
        <v>23</v>
      </c>
      <c r="G335" s="70">
        <v>30045090</v>
      </c>
      <c r="H335" s="71">
        <v>0.12</v>
      </c>
      <c r="I335" s="72">
        <v>192.9</v>
      </c>
      <c r="J335" s="73">
        <f t="shared" si="47"/>
        <v>34.450000000000003</v>
      </c>
      <c r="K335" s="74">
        <f t="shared" si="48"/>
        <v>158.44999999999999</v>
      </c>
      <c r="L335" s="75">
        <f t="shared" si="49"/>
        <v>137.77999999999997</v>
      </c>
      <c r="M335" s="73">
        <f t="shared" si="50"/>
        <v>13.78</v>
      </c>
      <c r="N335" s="74">
        <f t="shared" si="51"/>
        <v>123.99999999999999</v>
      </c>
      <c r="O335" s="74">
        <f t="shared" si="54"/>
        <v>20.67</v>
      </c>
      <c r="P335" s="42"/>
    </row>
    <row r="336" spans="1:16" s="3" customFormat="1" x14ac:dyDescent="0.25">
      <c r="A336" s="5" t="s">
        <v>14</v>
      </c>
      <c r="B336" s="5">
        <v>2040005188</v>
      </c>
      <c r="C336" s="11" t="s">
        <v>694</v>
      </c>
      <c r="D336" s="5">
        <v>10</v>
      </c>
      <c r="E336" s="5" t="s">
        <v>9</v>
      </c>
      <c r="F336" s="5" t="s">
        <v>38</v>
      </c>
      <c r="G336" s="70">
        <v>30049099</v>
      </c>
      <c r="H336" s="71">
        <v>0.12</v>
      </c>
      <c r="I336" s="72">
        <v>124.74</v>
      </c>
      <c r="J336" s="73">
        <f t="shared" ref="J336:J399" si="55">ROUND((I336-O336)*20%,2)</f>
        <v>22.27</v>
      </c>
      <c r="K336" s="74">
        <f t="shared" ref="K336:K399" si="56">+I336-J336</f>
        <v>102.47</v>
      </c>
      <c r="L336" s="75">
        <f t="shared" ref="L336:L399" si="57">K336-O336</f>
        <v>89.1</v>
      </c>
      <c r="M336" s="73">
        <f t="shared" ref="M336:M399" si="58">ROUND((K336-O336)*10%,2)</f>
        <v>8.91</v>
      </c>
      <c r="N336" s="74">
        <f t="shared" ref="N336:N399" si="59">+K336-M336-O336</f>
        <v>80.19</v>
      </c>
      <c r="O336" s="74">
        <f t="shared" si="54"/>
        <v>13.37</v>
      </c>
      <c r="P336" s="42"/>
    </row>
    <row r="337" spans="1:16" s="3" customFormat="1" x14ac:dyDescent="0.25">
      <c r="A337" s="5" t="s">
        <v>7</v>
      </c>
      <c r="B337" s="6">
        <v>2040000456</v>
      </c>
      <c r="C337" s="14" t="s">
        <v>278</v>
      </c>
      <c r="D337" s="6">
        <v>6</v>
      </c>
      <c r="E337" s="6" t="s">
        <v>9</v>
      </c>
      <c r="F337" s="5" t="s">
        <v>10</v>
      </c>
      <c r="G337" s="70">
        <v>30042039</v>
      </c>
      <c r="H337" s="71">
        <v>0.12</v>
      </c>
      <c r="I337" s="72">
        <v>156.13</v>
      </c>
      <c r="J337" s="73">
        <f t="shared" si="55"/>
        <v>27.88</v>
      </c>
      <c r="K337" s="73">
        <f t="shared" si="56"/>
        <v>128.25</v>
      </c>
      <c r="L337" s="75">
        <f t="shared" si="57"/>
        <v>111.52</v>
      </c>
      <c r="M337" s="73">
        <f t="shared" si="58"/>
        <v>11.15</v>
      </c>
      <c r="N337" s="73">
        <f t="shared" si="59"/>
        <v>100.36999999999999</v>
      </c>
      <c r="O337" s="74">
        <f t="shared" si="54"/>
        <v>16.73</v>
      </c>
      <c r="P337" s="42"/>
    </row>
    <row r="338" spans="1:16" s="3" customFormat="1" x14ac:dyDescent="0.25">
      <c r="A338" s="5" t="s">
        <v>14</v>
      </c>
      <c r="B338" s="5">
        <v>2040004770</v>
      </c>
      <c r="C338" s="11" t="s">
        <v>674</v>
      </c>
      <c r="D338" s="5">
        <v>10</v>
      </c>
      <c r="E338" s="5" t="s">
        <v>9</v>
      </c>
      <c r="F338" s="5" t="s">
        <v>25</v>
      </c>
      <c r="G338" s="70">
        <v>30049039</v>
      </c>
      <c r="H338" s="71">
        <v>0.12</v>
      </c>
      <c r="I338" s="72">
        <v>120.7</v>
      </c>
      <c r="J338" s="73">
        <f t="shared" si="55"/>
        <v>21.55</v>
      </c>
      <c r="K338" s="74">
        <f t="shared" si="56"/>
        <v>99.15</v>
      </c>
      <c r="L338" s="75">
        <f t="shared" si="57"/>
        <v>86.22</v>
      </c>
      <c r="M338" s="73">
        <f t="shared" si="58"/>
        <v>8.6199999999999992</v>
      </c>
      <c r="N338" s="74">
        <f t="shared" si="59"/>
        <v>77.599999999999994</v>
      </c>
      <c r="O338" s="74">
        <f t="shared" si="54"/>
        <v>12.93</v>
      </c>
      <c r="P338" s="42"/>
    </row>
    <row r="339" spans="1:16" s="3" customFormat="1" x14ac:dyDescent="0.25">
      <c r="A339" s="5" t="s">
        <v>14</v>
      </c>
      <c r="B339" s="5">
        <v>2040001409</v>
      </c>
      <c r="C339" s="11" t="s">
        <v>916</v>
      </c>
      <c r="D339" s="5">
        <v>50</v>
      </c>
      <c r="E339" s="5" t="s">
        <v>12</v>
      </c>
      <c r="F339" s="5" t="s">
        <v>911</v>
      </c>
      <c r="G339" s="70">
        <v>33049990</v>
      </c>
      <c r="H339" s="71">
        <v>0.28000000000000003</v>
      </c>
      <c r="I339" s="72">
        <v>1375</v>
      </c>
      <c r="J339" s="73">
        <f t="shared" si="55"/>
        <v>214.84</v>
      </c>
      <c r="K339" s="74">
        <f t="shared" si="56"/>
        <v>1160.1600000000001</v>
      </c>
      <c r="L339" s="75">
        <f t="shared" si="57"/>
        <v>859.38000000000011</v>
      </c>
      <c r="M339" s="73">
        <f t="shared" si="58"/>
        <v>85.94</v>
      </c>
      <c r="N339" s="74">
        <f t="shared" si="59"/>
        <v>773.44</v>
      </c>
      <c r="O339" s="74">
        <f>ROUND(I339*28%/128%,2)</f>
        <v>300.77999999999997</v>
      </c>
      <c r="P339" s="42"/>
    </row>
    <row r="340" spans="1:16" s="3" customFormat="1" x14ac:dyDescent="0.25">
      <c r="A340" s="5" t="s">
        <v>14</v>
      </c>
      <c r="B340" s="5">
        <v>2040005958</v>
      </c>
      <c r="C340" s="19" t="s">
        <v>872</v>
      </c>
      <c r="D340" s="5" t="s">
        <v>530</v>
      </c>
      <c r="E340" s="5" t="s">
        <v>425</v>
      </c>
      <c r="F340" s="5" t="s">
        <v>858</v>
      </c>
      <c r="G340" s="70">
        <v>30049079</v>
      </c>
      <c r="H340" s="71">
        <v>0.12</v>
      </c>
      <c r="I340" s="72">
        <v>107.5</v>
      </c>
      <c r="J340" s="73">
        <f t="shared" si="55"/>
        <v>19.2</v>
      </c>
      <c r="K340" s="74">
        <f t="shared" si="56"/>
        <v>88.3</v>
      </c>
      <c r="L340" s="75">
        <f t="shared" si="57"/>
        <v>76.78</v>
      </c>
      <c r="M340" s="73">
        <f t="shared" si="58"/>
        <v>7.68</v>
      </c>
      <c r="N340" s="74">
        <f t="shared" si="59"/>
        <v>69.100000000000009</v>
      </c>
      <c r="O340" s="74">
        <f>ROUND(I340*12%/112%,2)</f>
        <v>11.52</v>
      </c>
      <c r="P340" s="42"/>
    </row>
    <row r="341" spans="1:16" s="3" customFormat="1" x14ac:dyDescent="0.25">
      <c r="A341" s="5" t="s">
        <v>7</v>
      </c>
      <c r="B341" s="6">
        <v>2040003581</v>
      </c>
      <c r="C341" s="7" t="s">
        <v>595</v>
      </c>
      <c r="D341" s="6">
        <v>100</v>
      </c>
      <c r="E341" s="6" t="s">
        <v>12</v>
      </c>
      <c r="F341" s="5" t="s">
        <v>10</v>
      </c>
      <c r="G341" s="70">
        <v>30049069</v>
      </c>
      <c r="H341" s="71">
        <v>0.12</v>
      </c>
      <c r="I341" s="72">
        <v>239</v>
      </c>
      <c r="J341" s="73">
        <f t="shared" si="55"/>
        <v>42.68</v>
      </c>
      <c r="K341" s="73">
        <f t="shared" si="56"/>
        <v>196.32</v>
      </c>
      <c r="L341" s="75">
        <f t="shared" si="57"/>
        <v>170.70999999999998</v>
      </c>
      <c r="M341" s="73">
        <f t="shared" si="58"/>
        <v>17.07</v>
      </c>
      <c r="N341" s="73">
        <f t="shared" si="59"/>
        <v>153.63999999999999</v>
      </c>
      <c r="O341" s="74">
        <f>ROUND(I341*12%/112%,2)</f>
        <v>25.61</v>
      </c>
      <c r="P341" s="42"/>
    </row>
    <row r="342" spans="1:16" s="3" customFormat="1" x14ac:dyDescent="0.25">
      <c r="A342" s="5" t="s">
        <v>7</v>
      </c>
      <c r="B342" s="6">
        <v>2040004993</v>
      </c>
      <c r="C342" s="7" t="s">
        <v>682</v>
      </c>
      <c r="D342" s="6">
        <v>10</v>
      </c>
      <c r="E342" s="6" t="s">
        <v>9</v>
      </c>
      <c r="F342" s="5" t="s">
        <v>10</v>
      </c>
      <c r="G342" s="70">
        <v>30049099</v>
      </c>
      <c r="H342" s="71">
        <v>0.12</v>
      </c>
      <c r="I342" s="72">
        <v>98.9</v>
      </c>
      <c r="J342" s="73">
        <f t="shared" si="55"/>
        <v>17.66</v>
      </c>
      <c r="K342" s="73">
        <f t="shared" si="56"/>
        <v>81.240000000000009</v>
      </c>
      <c r="L342" s="75">
        <f t="shared" si="57"/>
        <v>70.640000000000015</v>
      </c>
      <c r="M342" s="73">
        <f t="shared" si="58"/>
        <v>7.06</v>
      </c>
      <c r="N342" s="73">
        <f t="shared" si="59"/>
        <v>63.580000000000005</v>
      </c>
      <c r="O342" s="74">
        <f>ROUND(I342*12%/112%,2)</f>
        <v>10.6</v>
      </c>
      <c r="P342" s="42"/>
    </row>
    <row r="343" spans="1:16" s="3" customFormat="1" x14ac:dyDescent="0.25">
      <c r="A343" s="5" t="s">
        <v>14</v>
      </c>
      <c r="B343" s="5">
        <v>2030000683</v>
      </c>
      <c r="C343" s="11" t="s">
        <v>893</v>
      </c>
      <c r="D343" s="5">
        <v>50</v>
      </c>
      <c r="E343" s="5" t="s">
        <v>12</v>
      </c>
      <c r="F343" s="5" t="s">
        <v>885</v>
      </c>
      <c r="G343" s="70">
        <v>33049910</v>
      </c>
      <c r="H343" s="71">
        <v>0.28000000000000003</v>
      </c>
      <c r="I343" s="72">
        <v>390</v>
      </c>
      <c r="J343" s="73">
        <f t="shared" si="55"/>
        <v>60.94</v>
      </c>
      <c r="K343" s="74">
        <f t="shared" si="56"/>
        <v>329.06</v>
      </c>
      <c r="L343" s="75">
        <f t="shared" si="57"/>
        <v>243.75</v>
      </c>
      <c r="M343" s="73">
        <f t="shared" si="58"/>
        <v>24.38</v>
      </c>
      <c r="N343" s="74">
        <f t="shared" si="59"/>
        <v>219.37</v>
      </c>
      <c r="O343" s="74">
        <f>ROUND(I343*28%/128%,2)</f>
        <v>85.31</v>
      </c>
      <c r="P343" s="42"/>
    </row>
    <row r="344" spans="1:16" s="3" customFormat="1" x14ac:dyDescent="0.25">
      <c r="A344" s="5" t="s">
        <v>14</v>
      </c>
      <c r="B344" s="5">
        <v>2040000354</v>
      </c>
      <c r="C344" s="11" t="s">
        <v>238</v>
      </c>
      <c r="D344" s="5">
        <v>50</v>
      </c>
      <c r="E344" s="5" t="s">
        <v>12</v>
      </c>
      <c r="F344" s="5" t="s">
        <v>92</v>
      </c>
      <c r="G344" s="70" t="s">
        <v>225</v>
      </c>
      <c r="H344" s="71">
        <v>0.12</v>
      </c>
      <c r="I344" s="72">
        <v>258</v>
      </c>
      <c r="J344" s="73">
        <f t="shared" si="55"/>
        <v>46.07</v>
      </c>
      <c r="K344" s="74">
        <f t="shared" si="56"/>
        <v>211.93</v>
      </c>
      <c r="L344" s="75">
        <f t="shared" si="57"/>
        <v>184.29000000000002</v>
      </c>
      <c r="M344" s="73">
        <f t="shared" si="58"/>
        <v>18.43</v>
      </c>
      <c r="N344" s="74">
        <f t="shared" si="59"/>
        <v>165.86</v>
      </c>
      <c r="O344" s="74">
        <f>ROUND(I344*12%/112%,2)</f>
        <v>27.64</v>
      </c>
      <c r="P344" s="42"/>
    </row>
    <row r="345" spans="1:16" s="3" customFormat="1" x14ac:dyDescent="0.25">
      <c r="A345" s="5" t="s">
        <v>14</v>
      </c>
      <c r="B345" s="5">
        <v>2040003795</v>
      </c>
      <c r="C345" s="11" t="s">
        <v>922</v>
      </c>
      <c r="D345" s="5">
        <v>50</v>
      </c>
      <c r="E345" s="5" t="s">
        <v>12</v>
      </c>
      <c r="F345" s="5" t="s">
        <v>911</v>
      </c>
      <c r="G345" s="70">
        <v>33049990</v>
      </c>
      <c r="H345" s="71">
        <v>0.28000000000000003</v>
      </c>
      <c r="I345" s="72">
        <v>2350</v>
      </c>
      <c r="J345" s="73">
        <f t="shared" si="55"/>
        <v>367.19</v>
      </c>
      <c r="K345" s="74">
        <f t="shared" si="56"/>
        <v>1982.81</v>
      </c>
      <c r="L345" s="75">
        <f t="shared" si="57"/>
        <v>1468.75</v>
      </c>
      <c r="M345" s="73">
        <f t="shared" si="58"/>
        <v>146.88</v>
      </c>
      <c r="N345" s="74">
        <f t="shared" si="59"/>
        <v>1321.87</v>
      </c>
      <c r="O345" s="74">
        <f>ROUND(I345*28%/128%,2)</f>
        <v>514.05999999999995</v>
      </c>
      <c r="P345" s="42"/>
    </row>
    <row r="346" spans="1:16" s="3" customFormat="1" x14ac:dyDescent="0.25">
      <c r="A346" s="5" t="s">
        <v>14</v>
      </c>
      <c r="B346" s="5">
        <v>2040005455</v>
      </c>
      <c r="C346" s="9" t="s">
        <v>20</v>
      </c>
      <c r="D346" s="5">
        <v>10</v>
      </c>
      <c r="E346" s="5" t="s">
        <v>9</v>
      </c>
      <c r="F346" s="5" t="s">
        <v>21</v>
      </c>
      <c r="G346" s="70">
        <v>30049099</v>
      </c>
      <c r="H346" s="71">
        <v>0.12</v>
      </c>
      <c r="I346" s="72">
        <v>90.3</v>
      </c>
      <c r="J346" s="73">
        <f t="shared" si="55"/>
        <v>16.12</v>
      </c>
      <c r="K346" s="74">
        <f t="shared" si="56"/>
        <v>74.179999999999993</v>
      </c>
      <c r="L346" s="75">
        <f t="shared" si="57"/>
        <v>64.5</v>
      </c>
      <c r="M346" s="73">
        <f t="shared" si="58"/>
        <v>6.45</v>
      </c>
      <c r="N346" s="74">
        <f t="shared" si="59"/>
        <v>58.04999999999999</v>
      </c>
      <c r="O346" s="74">
        <f t="shared" ref="O346:O353" si="60">ROUND(I346*12%/112%,2)</f>
        <v>9.68</v>
      </c>
      <c r="P346" s="42"/>
    </row>
    <row r="347" spans="1:16" s="3" customFormat="1" x14ac:dyDescent="0.25">
      <c r="A347" s="5" t="s">
        <v>14</v>
      </c>
      <c r="B347" s="5">
        <v>2040006209</v>
      </c>
      <c r="C347" s="11" t="s">
        <v>750</v>
      </c>
      <c r="D347" s="5">
        <v>10</v>
      </c>
      <c r="E347" s="5" t="s">
        <v>9</v>
      </c>
      <c r="F347" s="5" t="s">
        <v>21</v>
      </c>
      <c r="G347" s="70">
        <v>30049099</v>
      </c>
      <c r="H347" s="71">
        <v>0.12</v>
      </c>
      <c r="I347" s="72">
        <v>209</v>
      </c>
      <c r="J347" s="73">
        <f t="shared" si="55"/>
        <v>37.32</v>
      </c>
      <c r="K347" s="74">
        <f t="shared" si="56"/>
        <v>171.68</v>
      </c>
      <c r="L347" s="75">
        <f t="shared" si="57"/>
        <v>149.29000000000002</v>
      </c>
      <c r="M347" s="73">
        <f t="shared" si="58"/>
        <v>14.93</v>
      </c>
      <c r="N347" s="74">
        <f t="shared" si="59"/>
        <v>134.36000000000001</v>
      </c>
      <c r="O347" s="74">
        <f t="shared" si="60"/>
        <v>22.39</v>
      </c>
      <c r="P347" s="42"/>
    </row>
    <row r="348" spans="1:16" s="3" customFormat="1" x14ac:dyDescent="0.25">
      <c r="A348" s="5" t="s">
        <v>7</v>
      </c>
      <c r="B348" s="6">
        <v>2040000414</v>
      </c>
      <c r="C348" s="7" t="s">
        <v>266</v>
      </c>
      <c r="D348" s="6">
        <v>10</v>
      </c>
      <c r="E348" s="6" t="s">
        <v>31</v>
      </c>
      <c r="F348" s="5" t="s">
        <v>10</v>
      </c>
      <c r="G348" s="70">
        <v>30041030</v>
      </c>
      <c r="H348" s="71">
        <v>0.12</v>
      </c>
      <c r="I348" s="72">
        <v>21.94</v>
      </c>
      <c r="J348" s="73">
        <f t="shared" si="55"/>
        <v>3.92</v>
      </c>
      <c r="K348" s="73">
        <f t="shared" si="56"/>
        <v>18.020000000000003</v>
      </c>
      <c r="L348" s="75">
        <f t="shared" si="57"/>
        <v>15.670000000000003</v>
      </c>
      <c r="M348" s="73">
        <f t="shared" si="58"/>
        <v>1.57</v>
      </c>
      <c r="N348" s="73">
        <f t="shared" si="59"/>
        <v>14.100000000000003</v>
      </c>
      <c r="O348" s="74">
        <f t="shared" si="60"/>
        <v>2.35</v>
      </c>
      <c r="P348" s="47"/>
    </row>
    <row r="349" spans="1:16" s="3" customFormat="1" x14ac:dyDescent="0.25">
      <c r="A349" s="5" t="s">
        <v>7</v>
      </c>
      <c r="B349" s="6">
        <v>2040000403</v>
      </c>
      <c r="C349" s="7" t="s">
        <v>255</v>
      </c>
      <c r="D349" s="6">
        <v>10</v>
      </c>
      <c r="E349" s="6" t="s">
        <v>31</v>
      </c>
      <c r="F349" s="5" t="s">
        <v>10</v>
      </c>
      <c r="G349" s="70">
        <v>30042012</v>
      </c>
      <c r="H349" s="71">
        <v>0.12</v>
      </c>
      <c r="I349" s="72">
        <v>127.36</v>
      </c>
      <c r="J349" s="73">
        <f t="shared" si="55"/>
        <v>22.74</v>
      </c>
      <c r="K349" s="73">
        <f t="shared" si="56"/>
        <v>104.62</v>
      </c>
      <c r="L349" s="75">
        <f t="shared" si="57"/>
        <v>90.97</v>
      </c>
      <c r="M349" s="73">
        <f t="shared" si="58"/>
        <v>9.1</v>
      </c>
      <c r="N349" s="73">
        <f t="shared" si="59"/>
        <v>81.87</v>
      </c>
      <c r="O349" s="74">
        <f t="shared" si="60"/>
        <v>13.65</v>
      </c>
      <c r="P349" s="42"/>
    </row>
    <row r="350" spans="1:16" s="3" customFormat="1" x14ac:dyDescent="0.25">
      <c r="A350" s="5" t="s">
        <v>7</v>
      </c>
      <c r="B350" s="6">
        <v>2040001510</v>
      </c>
      <c r="C350" s="7" t="s">
        <v>550</v>
      </c>
      <c r="D350" s="6" t="s">
        <v>283</v>
      </c>
      <c r="E350" s="6"/>
      <c r="F350" s="5" t="s">
        <v>10</v>
      </c>
      <c r="G350" s="70">
        <v>30042019</v>
      </c>
      <c r="H350" s="71">
        <v>0.12</v>
      </c>
      <c r="I350" s="72">
        <v>34.090000000000003</v>
      </c>
      <c r="J350" s="73">
        <f t="shared" si="55"/>
        <v>6.09</v>
      </c>
      <c r="K350" s="73">
        <f t="shared" si="56"/>
        <v>28.000000000000004</v>
      </c>
      <c r="L350" s="75">
        <f t="shared" si="57"/>
        <v>24.350000000000005</v>
      </c>
      <c r="M350" s="73">
        <f t="shared" si="58"/>
        <v>2.44</v>
      </c>
      <c r="N350" s="73">
        <f t="shared" si="59"/>
        <v>21.910000000000004</v>
      </c>
      <c r="O350" s="74">
        <f t="shared" si="60"/>
        <v>3.65</v>
      </c>
      <c r="P350" s="42"/>
    </row>
    <row r="351" spans="1:16" s="3" customFormat="1" x14ac:dyDescent="0.25">
      <c r="A351" s="5" t="s">
        <v>7</v>
      </c>
      <c r="B351" s="5">
        <v>2040000823</v>
      </c>
      <c r="C351" s="11" t="s">
        <v>395</v>
      </c>
      <c r="D351" s="5">
        <v>200</v>
      </c>
      <c r="E351" s="5" t="s">
        <v>12</v>
      </c>
      <c r="F351" s="5" t="s">
        <v>83</v>
      </c>
      <c r="G351" s="70">
        <v>30049099</v>
      </c>
      <c r="H351" s="71">
        <v>0.12</v>
      </c>
      <c r="I351" s="72">
        <v>70.8</v>
      </c>
      <c r="J351" s="73">
        <f t="shared" si="55"/>
        <v>12.64</v>
      </c>
      <c r="K351" s="74">
        <f t="shared" si="56"/>
        <v>58.16</v>
      </c>
      <c r="L351" s="75">
        <f t="shared" si="57"/>
        <v>50.569999999999993</v>
      </c>
      <c r="M351" s="73">
        <f t="shared" si="58"/>
        <v>5.0599999999999996</v>
      </c>
      <c r="N351" s="74">
        <f t="shared" si="59"/>
        <v>45.509999999999991</v>
      </c>
      <c r="O351" s="74">
        <f t="shared" si="60"/>
        <v>7.59</v>
      </c>
      <c r="P351" s="42"/>
    </row>
    <row r="352" spans="1:16" s="3" customFormat="1" x14ac:dyDescent="0.25">
      <c r="A352" s="5" t="s">
        <v>14</v>
      </c>
      <c r="B352" s="5">
        <v>2040004772</v>
      </c>
      <c r="C352" s="11" t="s">
        <v>676</v>
      </c>
      <c r="D352" s="5">
        <v>10</v>
      </c>
      <c r="E352" s="5" t="s">
        <v>9</v>
      </c>
      <c r="F352" s="5" t="s">
        <v>25</v>
      </c>
      <c r="G352" s="70">
        <v>30049039</v>
      </c>
      <c r="H352" s="71">
        <v>0.12</v>
      </c>
      <c r="I352" s="72">
        <v>181</v>
      </c>
      <c r="J352" s="73">
        <f t="shared" si="55"/>
        <v>32.32</v>
      </c>
      <c r="K352" s="74">
        <f t="shared" si="56"/>
        <v>148.68</v>
      </c>
      <c r="L352" s="75">
        <f t="shared" si="57"/>
        <v>129.29000000000002</v>
      </c>
      <c r="M352" s="73">
        <f t="shared" si="58"/>
        <v>12.93</v>
      </c>
      <c r="N352" s="74">
        <f t="shared" si="59"/>
        <v>116.36</v>
      </c>
      <c r="O352" s="74">
        <f t="shared" si="60"/>
        <v>19.39</v>
      </c>
      <c r="P352" s="42"/>
    </row>
    <row r="353" spans="1:16" s="3" customFormat="1" x14ac:dyDescent="0.25">
      <c r="A353" s="5" t="s">
        <v>14</v>
      </c>
      <c r="B353" s="5">
        <v>2040000187</v>
      </c>
      <c r="C353" s="19" t="s">
        <v>866</v>
      </c>
      <c r="D353" s="5" t="s">
        <v>532</v>
      </c>
      <c r="E353" s="5" t="s">
        <v>182</v>
      </c>
      <c r="F353" s="5" t="s">
        <v>858</v>
      </c>
      <c r="G353" s="70">
        <v>30049099</v>
      </c>
      <c r="H353" s="71">
        <v>0.12</v>
      </c>
      <c r="I353" s="72">
        <v>464</v>
      </c>
      <c r="J353" s="73">
        <f t="shared" si="55"/>
        <v>82.86</v>
      </c>
      <c r="K353" s="74">
        <f t="shared" si="56"/>
        <v>381.14</v>
      </c>
      <c r="L353" s="75">
        <f t="shared" si="57"/>
        <v>331.43</v>
      </c>
      <c r="M353" s="73">
        <f t="shared" si="58"/>
        <v>33.14</v>
      </c>
      <c r="N353" s="74">
        <f t="shared" si="59"/>
        <v>298.29000000000002</v>
      </c>
      <c r="O353" s="74">
        <f t="shared" si="60"/>
        <v>49.71</v>
      </c>
      <c r="P353" s="42"/>
    </row>
    <row r="354" spans="1:16" s="3" customFormat="1" x14ac:dyDescent="0.25">
      <c r="A354" s="5" t="s">
        <v>14</v>
      </c>
      <c r="B354" s="5">
        <v>2040003784</v>
      </c>
      <c r="C354" s="11" t="s">
        <v>921</v>
      </c>
      <c r="D354" s="5">
        <v>200</v>
      </c>
      <c r="E354" s="5" t="s">
        <v>12</v>
      </c>
      <c r="F354" s="5" t="s">
        <v>911</v>
      </c>
      <c r="G354" s="70">
        <v>33049990</v>
      </c>
      <c r="H354" s="71">
        <v>0.28000000000000003</v>
      </c>
      <c r="I354" s="72">
        <v>2200</v>
      </c>
      <c r="J354" s="73">
        <f t="shared" si="55"/>
        <v>343.75</v>
      </c>
      <c r="K354" s="74">
        <f t="shared" si="56"/>
        <v>1856.25</v>
      </c>
      <c r="L354" s="75">
        <f t="shared" si="57"/>
        <v>1375</v>
      </c>
      <c r="M354" s="73">
        <f t="shared" si="58"/>
        <v>137.5</v>
      </c>
      <c r="N354" s="74">
        <f t="shared" si="59"/>
        <v>1237.5</v>
      </c>
      <c r="O354" s="74">
        <f>ROUND(I354*28%/128%,2)</f>
        <v>481.25</v>
      </c>
      <c r="P354" s="42"/>
    </row>
    <row r="355" spans="1:16" s="3" customFormat="1" x14ac:dyDescent="0.25">
      <c r="A355" s="5" t="s">
        <v>7</v>
      </c>
      <c r="B355" s="5">
        <v>2040005875</v>
      </c>
      <c r="C355" s="11" t="s">
        <v>728</v>
      </c>
      <c r="D355" s="5">
        <v>10</v>
      </c>
      <c r="E355" s="5" t="s">
        <v>9</v>
      </c>
      <c r="F355" s="5" t="s">
        <v>40</v>
      </c>
      <c r="G355" s="70">
        <v>30049069</v>
      </c>
      <c r="H355" s="71">
        <v>0.12</v>
      </c>
      <c r="I355" s="72">
        <v>18.27</v>
      </c>
      <c r="J355" s="73">
        <f t="shared" si="55"/>
        <v>3.26</v>
      </c>
      <c r="K355" s="74">
        <f t="shared" si="56"/>
        <v>15.01</v>
      </c>
      <c r="L355" s="75">
        <f t="shared" si="57"/>
        <v>13.05</v>
      </c>
      <c r="M355" s="73">
        <f t="shared" si="58"/>
        <v>1.31</v>
      </c>
      <c r="N355" s="74">
        <f t="shared" si="59"/>
        <v>11.739999999999998</v>
      </c>
      <c r="O355" s="74">
        <f>ROUND(I355*12%/112%,2)</f>
        <v>1.96</v>
      </c>
      <c r="P355" s="42"/>
    </row>
    <row r="356" spans="1:16" s="3" customFormat="1" x14ac:dyDescent="0.25">
      <c r="A356" s="5" t="s">
        <v>14</v>
      </c>
      <c r="B356" s="5">
        <v>2040005878</v>
      </c>
      <c r="C356" s="9" t="s">
        <v>729</v>
      </c>
      <c r="D356" s="5">
        <v>10</v>
      </c>
      <c r="E356" s="5" t="s">
        <v>9</v>
      </c>
      <c r="F356" s="5" t="s">
        <v>42</v>
      </c>
      <c r="G356" s="70">
        <v>30049071</v>
      </c>
      <c r="H356" s="71">
        <v>0.12</v>
      </c>
      <c r="I356" s="72">
        <v>31.79</v>
      </c>
      <c r="J356" s="73">
        <f t="shared" si="55"/>
        <v>5.68</v>
      </c>
      <c r="K356" s="74">
        <f t="shared" si="56"/>
        <v>26.11</v>
      </c>
      <c r="L356" s="75">
        <f t="shared" si="57"/>
        <v>22.7</v>
      </c>
      <c r="M356" s="73">
        <f t="shared" si="58"/>
        <v>2.27</v>
      </c>
      <c r="N356" s="74">
        <f t="shared" si="59"/>
        <v>20.43</v>
      </c>
      <c r="O356" s="74">
        <f>ROUND(I356*12%/112%,2)</f>
        <v>3.41</v>
      </c>
      <c r="P356" s="47"/>
    </row>
    <row r="357" spans="1:16" s="3" customFormat="1" x14ac:dyDescent="0.25">
      <c r="A357" s="5" t="s">
        <v>14</v>
      </c>
      <c r="B357" s="5">
        <v>2040001495</v>
      </c>
      <c r="C357" s="11" t="s">
        <v>918</v>
      </c>
      <c r="D357" s="5">
        <v>30</v>
      </c>
      <c r="E357" s="5" t="s">
        <v>12</v>
      </c>
      <c r="F357" s="5" t="s">
        <v>911</v>
      </c>
      <c r="G357" s="70">
        <v>33049990</v>
      </c>
      <c r="H357" s="71">
        <v>0.28000000000000003</v>
      </c>
      <c r="I357" s="72">
        <v>1399</v>
      </c>
      <c r="J357" s="73">
        <f t="shared" si="55"/>
        <v>218.59</v>
      </c>
      <c r="K357" s="74">
        <f t="shared" si="56"/>
        <v>1180.4100000000001</v>
      </c>
      <c r="L357" s="75">
        <f t="shared" si="57"/>
        <v>874.38000000000011</v>
      </c>
      <c r="M357" s="73">
        <f t="shared" si="58"/>
        <v>87.44</v>
      </c>
      <c r="N357" s="74">
        <f t="shared" si="59"/>
        <v>786.94</v>
      </c>
      <c r="O357" s="74">
        <f>ROUND(I357*28%/128%,2)</f>
        <v>306.02999999999997</v>
      </c>
      <c r="P357" s="42"/>
    </row>
    <row r="358" spans="1:16" s="3" customFormat="1" x14ac:dyDescent="0.25">
      <c r="A358" s="5" t="s">
        <v>14</v>
      </c>
      <c r="B358" s="5">
        <v>2040000731</v>
      </c>
      <c r="C358" s="11" t="s">
        <v>361</v>
      </c>
      <c r="D358" s="5">
        <v>10</v>
      </c>
      <c r="E358" s="5" t="s">
        <v>31</v>
      </c>
      <c r="F358" s="5" t="s">
        <v>38</v>
      </c>
      <c r="G358" s="70">
        <v>30049099</v>
      </c>
      <c r="H358" s="71">
        <v>0.12</v>
      </c>
      <c r="I358" s="72">
        <v>120.5</v>
      </c>
      <c r="J358" s="73">
        <f t="shared" si="55"/>
        <v>21.52</v>
      </c>
      <c r="K358" s="74">
        <f t="shared" si="56"/>
        <v>98.98</v>
      </c>
      <c r="L358" s="75">
        <f t="shared" si="57"/>
        <v>86.070000000000007</v>
      </c>
      <c r="M358" s="73">
        <f t="shared" si="58"/>
        <v>8.61</v>
      </c>
      <c r="N358" s="74">
        <f t="shared" si="59"/>
        <v>77.460000000000008</v>
      </c>
      <c r="O358" s="74">
        <f t="shared" ref="O358:O365" si="61">ROUND(I358*12%/112%,2)</f>
        <v>12.91</v>
      </c>
      <c r="P358" s="42"/>
    </row>
    <row r="359" spans="1:16" s="3" customFormat="1" x14ac:dyDescent="0.25">
      <c r="A359" s="5" t="s">
        <v>7</v>
      </c>
      <c r="B359" s="6">
        <v>2040000416</v>
      </c>
      <c r="C359" s="7" t="s">
        <v>268</v>
      </c>
      <c r="D359" s="6">
        <v>60</v>
      </c>
      <c r="E359" s="6" t="s">
        <v>12</v>
      </c>
      <c r="F359" s="5" t="s">
        <v>10</v>
      </c>
      <c r="G359" s="70">
        <v>30041030</v>
      </c>
      <c r="H359" s="71">
        <v>0.12</v>
      </c>
      <c r="I359" s="72">
        <v>43.61</v>
      </c>
      <c r="J359" s="73">
        <f t="shared" si="55"/>
        <v>7.79</v>
      </c>
      <c r="K359" s="73">
        <f t="shared" si="56"/>
        <v>35.82</v>
      </c>
      <c r="L359" s="75">
        <f t="shared" si="57"/>
        <v>31.15</v>
      </c>
      <c r="M359" s="73">
        <f t="shared" si="58"/>
        <v>3.12</v>
      </c>
      <c r="N359" s="73">
        <f t="shared" si="59"/>
        <v>28.03</v>
      </c>
      <c r="O359" s="74">
        <f t="shared" si="61"/>
        <v>4.67</v>
      </c>
      <c r="P359" s="42"/>
    </row>
    <row r="360" spans="1:16" s="3" customFormat="1" x14ac:dyDescent="0.25">
      <c r="A360" s="5" t="s">
        <v>14</v>
      </c>
      <c r="B360" s="5">
        <v>2040000730</v>
      </c>
      <c r="C360" s="11" t="s">
        <v>360</v>
      </c>
      <c r="D360" s="5">
        <v>10</v>
      </c>
      <c r="E360" s="5" t="s">
        <v>31</v>
      </c>
      <c r="F360" s="5" t="s">
        <v>38</v>
      </c>
      <c r="G360" s="70">
        <v>30049099</v>
      </c>
      <c r="H360" s="71">
        <v>0.12</v>
      </c>
      <c r="I360" s="72">
        <v>82</v>
      </c>
      <c r="J360" s="73">
        <f t="shared" si="55"/>
        <v>14.64</v>
      </c>
      <c r="K360" s="74">
        <f t="shared" si="56"/>
        <v>67.36</v>
      </c>
      <c r="L360" s="75">
        <f t="shared" si="57"/>
        <v>58.57</v>
      </c>
      <c r="M360" s="73">
        <f t="shared" si="58"/>
        <v>5.86</v>
      </c>
      <c r="N360" s="74">
        <f t="shared" si="59"/>
        <v>52.71</v>
      </c>
      <c r="O360" s="74">
        <f t="shared" si="61"/>
        <v>8.7899999999999991</v>
      </c>
      <c r="P360" s="42"/>
    </row>
    <row r="361" spans="1:16" s="3" customFormat="1" x14ac:dyDescent="0.25">
      <c r="A361" s="5" t="s">
        <v>14</v>
      </c>
      <c r="B361" s="5">
        <v>2040001443</v>
      </c>
      <c r="C361" s="11" t="s">
        <v>528</v>
      </c>
      <c r="D361" s="5">
        <v>1</v>
      </c>
      <c r="E361" s="5" t="s">
        <v>12</v>
      </c>
      <c r="F361" s="5" t="s">
        <v>317</v>
      </c>
      <c r="G361" s="70">
        <v>30021500</v>
      </c>
      <c r="H361" s="71">
        <v>0.12</v>
      </c>
      <c r="I361" s="72">
        <v>1336.94</v>
      </c>
      <c r="J361" s="73">
        <f t="shared" si="55"/>
        <v>238.74</v>
      </c>
      <c r="K361" s="74">
        <f t="shared" si="56"/>
        <v>1098.2</v>
      </c>
      <c r="L361" s="75">
        <f t="shared" si="57"/>
        <v>954.96</v>
      </c>
      <c r="M361" s="73">
        <f t="shared" si="58"/>
        <v>95.5</v>
      </c>
      <c r="N361" s="74">
        <f t="shared" si="59"/>
        <v>859.46</v>
      </c>
      <c r="O361" s="74">
        <f t="shared" si="61"/>
        <v>143.24</v>
      </c>
      <c r="P361" s="42"/>
    </row>
    <row r="362" spans="1:16" s="3" customFormat="1" x14ac:dyDescent="0.25">
      <c r="A362" s="5" t="s">
        <v>14</v>
      </c>
      <c r="B362" s="5">
        <v>2040001132</v>
      </c>
      <c r="C362" s="11" t="s">
        <v>456</v>
      </c>
      <c r="D362" s="5">
        <v>10</v>
      </c>
      <c r="E362" s="5" t="s">
        <v>9</v>
      </c>
      <c r="F362" s="5" t="s">
        <v>25</v>
      </c>
      <c r="G362" s="70">
        <v>30049079</v>
      </c>
      <c r="H362" s="71">
        <v>0.12</v>
      </c>
      <c r="I362" s="72">
        <v>132.80000000000001</v>
      </c>
      <c r="J362" s="73">
        <f t="shared" si="55"/>
        <v>23.71</v>
      </c>
      <c r="K362" s="74">
        <f t="shared" si="56"/>
        <v>109.09</v>
      </c>
      <c r="L362" s="75">
        <f t="shared" si="57"/>
        <v>94.86</v>
      </c>
      <c r="M362" s="73">
        <f t="shared" si="58"/>
        <v>9.49</v>
      </c>
      <c r="N362" s="74">
        <f t="shared" si="59"/>
        <v>85.37</v>
      </c>
      <c r="O362" s="74">
        <f t="shared" si="61"/>
        <v>14.23</v>
      </c>
      <c r="P362" s="42"/>
    </row>
    <row r="363" spans="1:16" s="3" customFormat="1" x14ac:dyDescent="0.25">
      <c r="A363" s="5" t="s">
        <v>14</v>
      </c>
      <c r="B363" s="5">
        <v>2040001425</v>
      </c>
      <c r="C363" s="11" t="s">
        <v>518</v>
      </c>
      <c r="D363" s="5">
        <v>10</v>
      </c>
      <c r="E363" s="5" t="s">
        <v>9</v>
      </c>
      <c r="F363" s="5" t="s">
        <v>21</v>
      </c>
      <c r="G363" s="70" t="s">
        <v>225</v>
      </c>
      <c r="H363" s="71">
        <v>0.12</v>
      </c>
      <c r="I363" s="72">
        <v>279.8</v>
      </c>
      <c r="J363" s="73">
        <f t="shared" si="55"/>
        <v>49.96</v>
      </c>
      <c r="K363" s="74">
        <f t="shared" si="56"/>
        <v>229.84</v>
      </c>
      <c r="L363" s="75">
        <f t="shared" si="57"/>
        <v>199.86</v>
      </c>
      <c r="M363" s="73">
        <f t="shared" si="58"/>
        <v>19.989999999999998</v>
      </c>
      <c r="N363" s="74">
        <f t="shared" si="59"/>
        <v>179.87</v>
      </c>
      <c r="O363" s="74">
        <f t="shared" si="61"/>
        <v>29.98</v>
      </c>
      <c r="P363" s="42"/>
    </row>
    <row r="364" spans="1:16" s="3" customFormat="1" x14ac:dyDescent="0.25">
      <c r="A364" s="5" t="s">
        <v>14</v>
      </c>
      <c r="B364" s="5">
        <v>2030000013</v>
      </c>
      <c r="C364" s="9" t="s">
        <v>17</v>
      </c>
      <c r="D364" s="5">
        <v>10</v>
      </c>
      <c r="E364" s="5" t="s">
        <v>9</v>
      </c>
      <c r="F364" s="5" t="s">
        <v>16</v>
      </c>
      <c r="G364" s="70">
        <v>30049072</v>
      </c>
      <c r="H364" s="71">
        <v>0.12</v>
      </c>
      <c r="I364" s="72">
        <v>13.44</v>
      </c>
      <c r="J364" s="73">
        <f t="shared" si="55"/>
        <v>2.4</v>
      </c>
      <c r="K364" s="74">
        <f t="shared" si="56"/>
        <v>11.04</v>
      </c>
      <c r="L364" s="75">
        <f t="shared" si="57"/>
        <v>9.6</v>
      </c>
      <c r="M364" s="73">
        <f t="shared" si="58"/>
        <v>0.96</v>
      </c>
      <c r="N364" s="74">
        <f t="shared" si="59"/>
        <v>8.6399999999999988</v>
      </c>
      <c r="O364" s="74">
        <f t="shared" si="61"/>
        <v>1.44</v>
      </c>
      <c r="P364" s="42"/>
    </row>
    <row r="365" spans="1:16" s="3" customFormat="1" x14ac:dyDescent="0.25">
      <c r="A365" s="5" t="s">
        <v>14</v>
      </c>
      <c r="B365" s="5">
        <v>2030000135</v>
      </c>
      <c r="C365" s="11" t="s">
        <v>69</v>
      </c>
      <c r="D365" s="5">
        <v>1</v>
      </c>
      <c r="E365" s="5" t="s">
        <v>12</v>
      </c>
      <c r="F365" s="5" t="s">
        <v>38</v>
      </c>
      <c r="G365" s="70">
        <v>30049081</v>
      </c>
      <c r="H365" s="71">
        <v>0.12</v>
      </c>
      <c r="I365" s="72">
        <v>18.66</v>
      </c>
      <c r="J365" s="73">
        <f t="shared" si="55"/>
        <v>3.33</v>
      </c>
      <c r="K365" s="74">
        <f t="shared" si="56"/>
        <v>15.33</v>
      </c>
      <c r="L365" s="75">
        <f t="shared" si="57"/>
        <v>13.33</v>
      </c>
      <c r="M365" s="73">
        <f t="shared" si="58"/>
        <v>1.33</v>
      </c>
      <c r="N365" s="74">
        <f t="shared" si="59"/>
        <v>12</v>
      </c>
      <c r="O365" s="74">
        <f t="shared" si="61"/>
        <v>2</v>
      </c>
      <c r="P365" s="42"/>
    </row>
    <row r="366" spans="1:16" s="3" customFormat="1" x14ac:dyDescent="0.25">
      <c r="A366" s="5" t="s">
        <v>14</v>
      </c>
      <c r="B366" s="5">
        <v>2040004814</v>
      </c>
      <c r="C366" s="11" t="s">
        <v>932</v>
      </c>
      <c r="D366" s="5">
        <v>30</v>
      </c>
      <c r="E366" s="5" t="s">
        <v>150</v>
      </c>
      <c r="F366" s="5" t="s">
        <v>911</v>
      </c>
      <c r="G366" s="70">
        <v>33049990</v>
      </c>
      <c r="H366" s="71">
        <v>0.28000000000000003</v>
      </c>
      <c r="I366" s="72">
        <v>1450</v>
      </c>
      <c r="J366" s="73">
        <f t="shared" si="55"/>
        <v>226.56</v>
      </c>
      <c r="K366" s="74">
        <f t="shared" si="56"/>
        <v>1223.44</v>
      </c>
      <c r="L366" s="75">
        <f t="shared" si="57"/>
        <v>906.25</v>
      </c>
      <c r="M366" s="73">
        <f t="shared" si="58"/>
        <v>90.63</v>
      </c>
      <c r="N366" s="74">
        <f t="shared" si="59"/>
        <v>815.61999999999989</v>
      </c>
      <c r="O366" s="74">
        <f>ROUND(I366*28%/128%,2)</f>
        <v>317.19</v>
      </c>
      <c r="P366" s="42"/>
    </row>
    <row r="367" spans="1:16" s="3" customFormat="1" x14ac:dyDescent="0.25">
      <c r="A367" s="5" t="s">
        <v>14</v>
      </c>
      <c r="B367" s="5">
        <v>2040004773</v>
      </c>
      <c r="C367" s="11" t="s">
        <v>677</v>
      </c>
      <c r="D367" s="5">
        <v>10</v>
      </c>
      <c r="E367" s="5" t="s">
        <v>9</v>
      </c>
      <c r="F367" s="5" t="s">
        <v>25</v>
      </c>
      <c r="G367" s="70">
        <v>30049039</v>
      </c>
      <c r="H367" s="71">
        <v>0.12</v>
      </c>
      <c r="I367" s="72">
        <v>193.1</v>
      </c>
      <c r="J367" s="73">
        <f t="shared" si="55"/>
        <v>34.479999999999997</v>
      </c>
      <c r="K367" s="74">
        <f t="shared" si="56"/>
        <v>158.62</v>
      </c>
      <c r="L367" s="75">
        <f t="shared" si="57"/>
        <v>137.93</v>
      </c>
      <c r="M367" s="73">
        <f t="shared" si="58"/>
        <v>13.79</v>
      </c>
      <c r="N367" s="74">
        <f t="shared" si="59"/>
        <v>124.14000000000001</v>
      </c>
      <c r="O367" s="74">
        <f t="shared" ref="O367:O398" si="62">ROUND(I367*12%/112%,2)</f>
        <v>20.69</v>
      </c>
      <c r="P367" s="42"/>
    </row>
    <row r="368" spans="1:16" s="3" customFormat="1" x14ac:dyDescent="0.25">
      <c r="A368" s="5" t="s">
        <v>14</v>
      </c>
      <c r="B368" s="5">
        <v>2040004490</v>
      </c>
      <c r="C368" s="11" t="s">
        <v>660</v>
      </c>
      <c r="D368" s="5">
        <v>10</v>
      </c>
      <c r="E368" s="5" t="s">
        <v>9</v>
      </c>
      <c r="F368" s="5" t="s">
        <v>38</v>
      </c>
      <c r="G368" s="70">
        <v>30049099</v>
      </c>
      <c r="H368" s="71">
        <v>0.12</v>
      </c>
      <c r="I368" s="72">
        <v>138</v>
      </c>
      <c r="J368" s="73">
        <f t="shared" si="55"/>
        <v>24.64</v>
      </c>
      <c r="K368" s="74">
        <f t="shared" si="56"/>
        <v>113.36</v>
      </c>
      <c r="L368" s="75">
        <f t="shared" si="57"/>
        <v>98.57</v>
      </c>
      <c r="M368" s="73">
        <f t="shared" si="58"/>
        <v>9.86</v>
      </c>
      <c r="N368" s="74">
        <f t="shared" si="59"/>
        <v>88.710000000000008</v>
      </c>
      <c r="O368" s="74">
        <f t="shared" si="62"/>
        <v>14.79</v>
      </c>
      <c r="P368" s="42"/>
    </row>
    <row r="369" spans="1:16" s="3" customFormat="1" x14ac:dyDescent="0.25">
      <c r="A369" s="5" t="s">
        <v>7</v>
      </c>
      <c r="B369" s="6">
        <v>2040001471</v>
      </c>
      <c r="C369" s="7" t="s">
        <v>542</v>
      </c>
      <c r="D369" s="6">
        <v>30</v>
      </c>
      <c r="E369" s="6" t="s">
        <v>12</v>
      </c>
      <c r="F369" s="5" t="s">
        <v>10</v>
      </c>
      <c r="G369" s="70">
        <v>30042039</v>
      </c>
      <c r="H369" s="71">
        <v>0.12</v>
      </c>
      <c r="I369" s="72">
        <v>72.5</v>
      </c>
      <c r="J369" s="73">
        <f t="shared" si="55"/>
        <v>12.95</v>
      </c>
      <c r="K369" s="73">
        <f t="shared" si="56"/>
        <v>59.55</v>
      </c>
      <c r="L369" s="75">
        <f t="shared" si="57"/>
        <v>51.78</v>
      </c>
      <c r="M369" s="73">
        <f t="shared" si="58"/>
        <v>5.18</v>
      </c>
      <c r="N369" s="73">
        <f t="shared" si="59"/>
        <v>46.599999999999994</v>
      </c>
      <c r="O369" s="74">
        <f t="shared" si="62"/>
        <v>7.77</v>
      </c>
      <c r="P369" s="42"/>
    </row>
    <row r="370" spans="1:16" s="3" customFormat="1" x14ac:dyDescent="0.25">
      <c r="A370" s="5" t="s">
        <v>7</v>
      </c>
      <c r="B370" s="5">
        <v>2030000273</v>
      </c>
      <c r="C370" s="11" t="s">
        <v>113</v>
      </c>
      <c r="D370" s="5">
        <v>10</v>
      </c>
      <c r="E370" s="5" t="s">
        <v>9</v>
      </c>
      <c r="F370" s="5" t="s">
        <v>109</v>
      </c>
      <c r="G370" s="70">
        <v>30049069</v>
      </c>
      <c r="H370" s="71">
        <v>0.12</v>
      </c>
      <c r="I370" s="72">
        <v>18.899999999999999</v>
      </c>
      <c r="J370" s="73">
        <f t="shared" si="55"/>
        <v>3.37</v>
      </c>
      <c r="K370" s="74">
        <f t="shared" si="56"/>
        <v>15.529999999999998</v>
      </c>
      <c r="L370" s="75">
        <f t="shared" si="57"/>
        <v>13.499999999999998</v>
      </c>
      <c r="M370" s="73">
        <f t="shared" si="58"/>
        <v>1.35</v>
      </c>
      <c r="N370" s="74">
        <f t="shared" si="59"/>
        <v>12.149999999999999</v>
      </c>
      <c r="O370" s="74">
        <f t="shared" si="62"/>
        <v>2.0299999999999998</v>
      </c>
      <c r="P370" s="42"/>
    </row>
    <row r="371" spans="1:16" s="3" customFormat="1" x14ac:dyDescent="0.25">
      <c r="A371" s="5" t="s">
        <v>14</v>
      </c>
      <c r="B371" s="5">
        <v>2030000289</v>
      </c>
      <c r="C371" s="11" t="s">
        <v>119</v>
      </c>
      <c r="D371" s="5">
        <v>10</v>
      </c>
      <c r="E371" s="5" t="s">
        <v>9</v>
      </c>
      <c r="F371" s="5" t="s">
        <v>21</v>
      </c>
      <c r="G371" s="70">
        <v>30049074</v>
      </c>
      <c r="H371" s="71">
        <v>0.12</v>
      </c>
      <c r="I371" s="72">
        <v>108.4</v>
      </c>
      <c r="J371" s="73">
        <f t="shared" si="55"/>
        <v>19.36</v>
      </c>
      <c r="K371" s="74">
        <f t="shared" si="56"/>
        <v>89.04</v>
      </c>
      <c r="L371" s="75">
        <f t="shared" si="57"/>
        <v>77.430000000000007</v>
      </c>
      <c r="M371" s="73">
        <f t="shared" si="58"/>
        <v>7.74</v>
      </c>
      <c r="N371" s="74">
        <f t="shared" si="59"/>
        <v>69.690000000000012</v>
      </c>
      <c r="O371" s="74">
        <f t="shared" si="62"/>
        <v>11.61</v>
      </c>
      <c r="P371" s="42"/>
    </row>
    <row r="372" spans="1:16" s="3" customFormat="1" x14ac:dyDescent="0.25">
      <c r="A372" s="5" t="s">
        <v>7</v>
      </c>
      <c r="B372" s="5">
        <v>2040000674</v>
      </c>
      <c r="C372" s="11" t="s">
        <v>344</v>
      </c>
      <c r="D372" s="5">
        <v>60</v>
      </c>
      <c r="E372" s="5" t="s">
        <v>12</v>
      </c>
      <c r="F372" s="5" t="s">
        <v>83</v>
      </c>
      <c r="G372" s="70" t="s">
        <v>225</v>
      </c>
      <c r="H372" s="71">
        <v>0.12</v>
      </c>
      <c r="I372" s="72">
        <v>99</v>
      </c>
      <c r="J372" s="73">
        <f t="shared" si="55"/>
        <v>17.68</v>
      </c>
      <c r="K372" s="74">
        <f t="shared" si="56"/>
        <v>81.319999999999993</v>
      </c>
      <c r="L372" s="75">
        <f t="shared" si="57"/>
        <v>70.709999999999994</v>
      </c>
      <c r="M372" s="73">
        <f t="shared" si="58"/>
        <v>7.07</v>
      </c>
      <c r="N372" s="74">
        <f t="shared" si="59"/>
        <v>63.64</v>
      </c>
      <c r="O372" s="74">
        <f t="shared" si="62"/>
        <v>10.61</v>
      </c>
      <c r="P372" s="42"/>
    </row>
    <row r="373" spans="1:16" s="3" customFormat="1" x14ac:dyDescent="0.25">
      <c r="A373" s="5" t="s">
        <v>7</v>
      </c>
      <c r="B373" s="6">
        <v>2040000909</v>
      </c>
      <c r="C373" s="7" t="s">
        <v>420</v>
      </c>
      <c r="D373" s="6">
        <v>250</v>
      </c>
      <c r="E373" s="6" t="s">
        <v>129</v>
      </c>
      <c r="F373" s="5" t="s">
        <v>10</v>
      </c>
      <c r="G373" s="70">
        <v>30041090</v>
      </c>
      <c r="H373" s="71">
        <v>0.12</v>
      </c>
      <c r="I373" s="72">
        <v>242.61</v>
      </c>
      <c r="J373" s="73">
        <f t="shared" si="55"/>
        <v>43.32</v>
      </c>
      <c r="K373" s="73">
        <f t="shared" si="56"/>
        <v>199.29000000000002</v>
      </c>
      <c r="L373" s="75">
        <f t="shared" si="57"/>
        <v>173.3</v>
      </c>
      <c r="M373" s="73">
        <f t="shared" si="58"/>
        <v>17.329999999999998</v>
      </c>
      <c r="N373" s="73">
        <f t="shared" si="59"/>
        <v>155.97000000000003</v>
      </c>
      <c r="O373" s="74">
        <f t="shared" si="62"/>
        <v>25.99</v>
      </c>
      <c r="P373" s="42"/>
    </row>
    <row r="374" spans="1:16" s="3" customFormat="1" x14ac:dyDescent="0.25">
      <c r="A374" s="5" t="s">
        <v>7</v>
      </c>
      <c r="B374" s="6">
        <v>2040003571</v>
      </c>
      <c r="C374" s="26" t="s">
        <v>586</v>
      </c>
      <c r="D374" s="6">
        <v>100</v>
      </c>
      <c r="E374" s="6" t="s">
        <v>12</v>
      </c>
      <c r="F374" s="5" t="s">
        <v>10</v>
      </c>
      <c r="G374" s="70">
        <v>30049093</v>
      </c>
      <c r="H374" s="71">
        <v>0.12</v>
      </c>
      <c r="I374" s="72">
        <v>71.900000000000006</v>
      </c>
      <c r="J374" s="73">
        <f t="shared" si="55"/>
        <v>12.84</v>
      </c>
      <c r="K374" s="73">
        <f t="shared" si="56"/>
        <v>59.06</v>
      </c>
      <c r="L374" s="75">
        <f t="shared" si="57"/>
        <v>51.36</v>
      </c>
      <c r="M374" s="73">
        <f t="shared" si="58"/>
        <v>5.14</v>
      </c>
      <c r="N374" s="73">
        <f t="shared" si="59"/>
        <v>46.22</v>
      </c>
      <c r="O374" s="74">
        <f t="shared" si="62"/>
        <v>7.7</v>
      </c>
      <c r="P374" s="42"/>
    </row>
    <row r="375" spans="1:16" s="3" customFormat="1" x14ac:dyDescent="0.25">
      <c r="A375" s="5" t="s">
        <v>14</v>
      </c>
      <c r="B375" s="5">
        <v>2030000036</v>
      </c>
      <c r="C375" s="9" t="s">
        <v>33</v>
      </c>
      <c r="D375" s="5">
        <v>10</v>
      </c>
      <c r="E375" s="5" t="s">
        <v>9</v>
      </c>
      <c r="F375" s="5" t="s">
        <v>23</v>
      </c>
      <c r="G375" s="70">
        <v>30043190</v>
      </c>
      <c r="H375" s="71">
        <v>0.12</v>
      </c>
      <c r="I375" s="72">
        <v>12.22</v>
      </c>
      <c r="J375" s="73">
        <f t="shared" si="55"/>
        <v>2.1800000000000002</v>
      </c>
      <c r="K375" s="74">
        <f t="shared" si="56"/>
        <v>10.040000000000001</v>
      </c>
      <c r="L375" s="75">
        <f t="shared" si="57"/>
        <v>8.73</v>
      </c>
      <c r="M375" s="73">
        <f t="shared" si="58"/>
        <v>0.87</v>
      </c>
      <c r="N375" s="74">
        <f t="shared" si="59"/>
        <v>7.8600000000000012</v>
      </c>
      <c r="O375" s="74">
        <f t="shared" si="62"/>
        <v>1.31</v>
      </c>
      <c r="P375" s="42"/>
    </row>
    <row r="376" spans="1:16" s="3" customFormat="1" x14ac:dyDescent="0.25">
      <c r="A376" s="5" t="s">
        <v>14</v>
      </c>
      <c r="B376" s="5">
        <v>2040000564</v>
      </c>
      <c r="C376" s="11" t="s">
        <v>319</v>
      </c>
      <c r="D376" s="5">
        <v>10</v>
      </c>
      <c r="E376" s="5" t="s">
        <v>9</v>
      </c>
      <c r="F376" s="5" t="s">
        <v>38</v>
      </c>
      <c r="G376" s="70">
        <v>30049099</v>
      </c>
      <c r="H376" s="71">
        <v>0.12</v>
      </c>
      <c r="I376" s="72">
        <v>44</v>
      </c>
      <c r="J376" s="73">
        <f t="shared" si="55"/>
        <v>7.86</v>
      </c>
      <c r="K376" s="74">
        <f t="shared" si="56"/>
        <v>36.14</v>
      </c>
      <c r="L376" s="75">
        <f t="shared" si="57"/>
        <v>31.43</v>
      </c>
      <c r="M376" s="73">
        <f t="shared" si="58"/>
        <v>3.14</v>
      </c>
      <c r="N376" s="74">
        <f t="shared" si="59"/>
        <v>28.29</v>
      </c>
      <c r="O376" s="74">
        <f t="shared" si="62"/>
        <v>4.71</v>
      </c>
      <c r="P376" s="42"/>
    </row>
    <row r="377" spans="1:16" s="3" customFormat="1" x14ac:dyDescent="0.25">
      <c r="A377" s="5" t="s">
        <v>14</v>
      </c>
      <c r="B377" s="5">
        <v>2040001210</v>
      </c>
      <c r="C377" s="11" t="s">
        <v>473</v>
      </c>
      <c r="D377" s="5">
        <v>10</v>
      </c>
      <c r="E377" s="5" t="s">
        <v>9</v>
      </c>
      <c r="F377" s="5" t="s">
        <v>16</v>
      </c>
      <c r="G377" s="70">
        <v>30042019</v>
      </c>
      <c r="H377" s="71">
        <v>0.12</v>
      </c>
      <c r="I377" s="72">
        <v>440</v>
      </c>
      <c r="J377" s="73">
        <f t="shared" si="55"/>
        <v>78.569999999999993</v>
      </c>
      <c r="K377" s="74">
        <f t="shared" si="56"/>
        <v>361.43</v>
      </c>
      <c r="L377" s="75">
        <f t="shared" si="57"/>
        <v>314.29000000000002</v>
      </c>
      <c r="M377" s="73">
        <f t="shared" si="58"/>
        <v>31.43</v>
      </c>
      <c r="N377" s="74">
        <f t="shared" si="59"/>
        <v>282.86</v>
      </c>
      <c r="O377" s="74">
        <f t="shared" si="62"/>
        <v>47.14</v>
      </c>
      <c r="P377" s="42"/>
    </row>
    <row r="378" spans="1:16" s="3" customFormat="1" x14ac:dyDescent="0.25">
      <c r="A378" s="5" t="s">
        <v>7</v>
      </c>
      <c r="B378" s="5">
        <v>2040003580</v>
      </c>
      <c r="C378" s="11" t="s">
        <v>593</v>
      </c>
      <c r="D378" s="5" t="s">
        <v>594</v>
      </c>
      <c r="E378" s="5" t="s">
        <v>116</v>
      </c>
      <c r="F378" s="5" t="s">
        <v>63</v>
      </c>
      <c r="G378" s="70">
        <v>30043990</v>
      </c>
      <c r="H378" s="71">
        <v>0.12</v>
      </c>
      <c r="I378" s="72">
        <v>1520</v>
      </c>
      <c r="J378" s="73">
        <f t="shared" si="55"/>
        <v>271.43</v>
      </c>
      <c r="K378" s="74">
        <f t="shared" si="56"/>
        <v>1248.57</v>
      </c>
      <c r="L378" s="75">
        <f t="shared" si="57"/>
        <v>1085.71</v>
      </c>
      <c r="M378" s="73">
        <f t="shared" si="58"/>
        <v>108.57</v>
      </c>
      <c r="N378" s="74">
        <f t="shared" si="59"/>
        <v>977.14</v>
      </c>
      <c r="O378" s="74">
        <f t="shared" si="62"/>
        <v>162.86000000000001</v>
      </c>
      <c r="P378" s="42"/>
    </row>
    <row r="379" spans="1:16" s="3" customFormat="1" x14ac:dyDescent="0.25">
      <c r="A379" s="5" t="s">
        <v>14</v>
      </c>
      <c r="B379" s="5">
        <v>2040000840</v>
      </c>
      <c r="C379" s="11" t="s">
        <v>398</v>
      </c>
      <c r="D379" s="5">
        <v>10</v>
      </c>
      <c r="E379" s="5" t="s">
        <v>31</v>
      </c>
      <c r="F379" s="5" t="s">
        <v>317</v>
      </c>
      <c r="G379" s="70">
        <v>30049099</v>
      </c>
      <c r="H379" s="71">
        <v>0.12</v>
      </c>
      <c r="I379" s="72">
        <v>387.29</v>
      </c>
      <c r="J379" s="73">
        <f t="shared" si="55"/>
        <v>69.16</v>
      </c>
      <c r="K379" s="74">
        <f t="shared" si="56"/>
        <v>318.13</v>
      </c>
      <c r="L379" s="75">
        <f t="shared" si="57"/>
        <v>276.63</v>
      </c>
      <c r="M379" s="73">
        <f t="shared" si="58"/>
        <v>27.66</v>
      </c>
      <c r="N379" s="74">
        <f t="shared" si="59"/>
        <v>248.96999999999997</v>
      </c>
      <c r="O379" s="74">
        <f t="shared" si="62"/>
        <v>41.5</v>
      </c>
      <c r="P379" s="42"/>
    </row>
    <row r="380" spans="1:16" s="3" customFormat="1" x14ac:dyDescent="0.25">
      <c r="A380" s="5" t="s">
        <v>14</v>
      </c>
      <c r="B380" s="5">
        <v>2040001445</v>
      </c>
      <c r="C380" s="30" t="s">
        <v>531</v>
      </c>
      <c r="D380" s="5" t="s">
        <v>532</v>
      </c>
      <c r="E380" s="5" t="s">
        <v>116</v>
      </c>
      <c r="F380" s="5" t="s">
        <v>317</v>
      </c>
      <c r="G380" s="70">
        <v>30049099</v>
      </c>
      <c r="H380" s="71">
        <v>0.12</v>
      </c>
      <c r="I380" s="72">
        <v>1002.13</v>
      </c>
      <c r="J380" s="73">
        <f t="shared" si="55"/>
        <v>178.95</v>
      </c>
      <c r="K380" s="74">
        <f t="shared" si="56"/>
        <v>823.18000000000006</v>
      </c>
      <c r="L380" s="75">
        <f t="shared" si="57"/>
        <v>715.81000000000006</v>
      </c>
      <c r="M380" s="73">
        <f t="shared" si="58"/>
        <v>71.58</v>
      </c>
      <c r="N380" s="74">
        <f t="shared" si="59"/>
        <v>644.23</v>
      </c>
      <c r="O380" s="74">
        <f t="shared" si="62"/>
        <v>107.37</v>
      </c>
      <c r="P380" s="42"/>
    </row>
    <row r="381" spans="1:16" s="3" customFormat="1" x14ac:dyDescent="0.25">
      <c r="A381" s="5" t="s">
        <v>14</v>
      </c>
      <c r="B381" s="5">
        <v>2040001423</v>
      </c>
      <c r="C381" s="11" t="s">
        <v>516</v>
      </c>
      <c r="D381" s="5">
        <v>10</v>
      </c>
      <c r="E381" s="5" t="s">
        <v>9</v>
      </c>
      <c r="F381" s="5" t="s">
        <v>21</v>
      </c>
      <c r="G381" s="70" t="s">
        <v>225</v>
      </c>
      <c r="H381" s="71">
        <v>0.12</v>
      </c>
      <c r="I381" s="72">
        <v>79.8</v>
      </c>
      <c r="J381" s="73">
        <f t="shared" si="55"/>
        <v>14.25</v>
      </c>
      <c r="K381" s="74">
        <f t="shared" si="56"/>
        <v>65.55</v>
      </c>
      <c r="L381" s="75">
        <f t="shared" si="57"/>
        <v>57</v>
      </c>
      <c r="M381" s="73">
        <f t="shared" si="58"/>
        <v>5.7</v>
      </c>
      <c r="N381" s="74">
        <f t="shared" si="59"/>
        <v>51.3</v>
      </c>
      <c r="O381" s="74">
        <f t="shared" si="62"/>
        <v>8.5500000000000007</v>
      </c>
      <c r="P381" s="42"/>
    </row>
    <row r="382" spans="1:16" s="3" customFormat="1" x14ac:dyDescent="0.25">
      <c r="A382" s="5" t="s">
        <v>14</v>
      </c>
      <c r="B382" s="5">
        <v>2040000584</v>
      </c>
      <c r="C382" s="11" t="s">
        <v>329</v>
      </c>
      <c r="D382" s="5">
        <v>10</v>
      </c>
      <c r="E382" s="5" t="s">
        <v>9</v>
      </c>
      <c r="F382" s="5" t="s">
        <v>38</v>
      </c>
      <c r="G382" s="70">
        <v>30049082</v>
      </c>
      <c r="H382" s="71">
        <v>0.12</v>
      </c>
      <c r="I382" s="72">
        <v>49.59</v>
      </c>
      <c r="J382" s="73">
        <f t="shared" si="55"/>
        <v>8.86</v>
      </c>
      <c r="K382" s="74">
        <f t="shared" si="56"/>
        <v>40.730000000000004</v>
      </c>
      <c r="L382" s="75">
        <f t="shared" si="57"/>
        <v>35.42</v>
      </c>
      <c r="M382" s="73">
        <f t="shared" si="58"/>
        <v>3.54</v>
      </c>
      <c r="N382" s="74">
        <f t="shared" si="59"/>
        <v>31.880000000000006</v>
      </c>
      <c r="O382" s="74">
        <f t="shared" si="62"/>
        <v>5.31</v>
      </c>
      <c r="P382" s="42"/>
    </row>
    <row r="383" spans="1:16" s="3" customFormat="1" x14ac:dyDescent="0.25">
      <c r="A383" s="5" t="s">
        <v>7</v>
      </c>
      <c r="B383" s="6">
        <v>2040000553</v>
      </c>
      <c r="C383" s="7" t="s">
        <v>312</v>
      </c>
      <c r="D383" s="6">
        <v>10</v>
      </c>
      <c r="E383" s="6" t="s">
        <v>9</v>
      </c>
      <c r="F383" s="5" t="s">
        <v>10</v>
      </c>
      <c r="G383" s="70">
        <v>30049099</v>
      </c>
      <c r="H383" s="71">
        <v>0.12</v>
      </c>
      <c r="I383" s="72">
        <v>78.02</v>
      </c>
      <c r="J383" s="73">
        <f t="shared" si="55"/>
        <v>13.93</v>
      </c>
      <c r="K383" s="73">
        <f t="shared" si="56"/>
        <v>64.09</v>
      </c>
      <c r="L383" s="75">
        <f t="shared" si="57"/>
        <v>55.730000000000004</v>
      </c>
      <c r="M383" s="73">
        <f t="shared" si="58"/>
        <v>5.57</v>
      </c>
      <c r="N383" s="73">
        <f t="shared" si="59"/>
        <v>50.160000000000004</v>
      </c>
      <c r="O383" s="74">
        <f t="shared" si="62"/>
        <v>8.36</v>
      </c>
      <c r="P383" s="42"/>
    </row>
    <row r="384" spans="1:16" s="3" customFormat="1" x14ac:dyDescent="0.25">
      <c r="A384" s="5" t="s">
        <v>7</v>
      </c>
      <c r="B384" s="6">
        <v>2040005657</v>
      </c>
      <c r="C384" s="7" t="s">
        <v>706</v>
      </c>
      <c r="D384" s="6">
        <v>10</v>
      </c>
      <c r="E384" s="6" t="s">
        <v>31</v>
      </c>
      <c r="F384" s="5" t="s">
        <v>10</v>
      </c>
      <c r="G384" s="70">
        <v>30049039</v>
      </c>
      <c r="H384" s="71">
        <v>0.12</v>
      </c>
      <c r="I384" s="72">
        <v>88</v>
      </c>
      <c r="J384" s="73">
        <f t="shared" si="55"/>
        <v>15.71</v>
      </c>
      <c r="K384" s="73">
        <f t="shared" si="56"/>
        <v>72.289999999999992</v>
      </c>
      <c r="L384" s="75">
        <f t="shared" si="57"/>
        <v>62.859999999999992</v>
      </c>
      <c r="M384" s="73">
        <f t="shared" si="58"/>
        <v>6.29</v>
      </c>
      <c r="N384" s="73">
        <f t="shared" si="59"/>
        <v>56.569999999999986</v>
      </c>
      <c r="O384" s="74">
        <f t="shared" si="62"/>
        <v>9.43</v>
      </c>
      <c r="P384" s="42"/>
    </row>
    <row r="385" spans="1:16" s="3" customFormat="1" x14ac:dyDescent="0.25">
      <c r="A385" s="5" t="s">
        <v>14</v>
      </c>
      <c r="B385" s="5">
        <v>2040005054</v>
      </c>
      <c r="C385" s="11" t="s">
        <v>685</v>
      </c>
      <c r="D385" s="5">
        <v>50</v>
      </c>
      <c r="E385" s="5" t="s">
        <v>129</v>
      </c>
      <c r="F385" s="5" t="s">
        <v>92</v>
      </c>
      <c r="G385" s="70">
        <v>30049087</v>
      </c>
      <c r="H385" s="71">
        <v>0.12</v>
      </c>
      <c r="I385" s="72">
        <v>131</v>
      </c>
      <c r="J385" s="73">
        <f t="shared" si="55"/>
        <v>23.39</v>
      </c>
      <c r="K385" s="74">
        <f t="shared" si="56"/>
        <v>107.61</v>
      </c>
      <c r="L385" s="75">
        <f t="shared" si="57"/>
        <v>93.57</v>
      </c>
      <c r="M385" s="73">
        <f t="shared" si="58"/>
        <v>9.36</v>
      </c>
      <c r="N385" s="74">
        <f t="shared" si="59"/>
        <v>84.210000000000008</v>
      </c>
      <c r="O385" s="74">
        <f t="shared" si="62"/>
        <v>14.04</v>
      </c>
      <c r="P385" s="42"/>
    </row>
    <row r="386" spans="1:16" s="3" customFormat="1" x14ac:dyDescent="0.25">
      <c r="A386" s="5" t="s">
        <v>14</v>
      </c>
      <c r="B386" s="5">
        <v>2040003238</v>
      </c>
      <c r="C386" s="11" t="s">
        <v>553</v>
      </c>
      <c r="D386" s="5">
        <v>50</v>
      </c>
      <c r="E386" s="5" t="s">
        <v>129</v>
      </c>
      <c r="F386" s="5" t="s">
        <v>92</v>
      </c>
      <c r="G386" s="70" t="s">
        <v>458</v>
      </c>
      <c r="H386" s="71">
        <v>0.12</v>
      </c>
      <c r="I386" s="72">
        <v>157.5</v>
      </c>
      <c r="J386" s="73">
        <f t="shared" si="55"/>
        <v>28.12</v>
      </c>
      <c r="K386" s="74">
        <f t="shared" si="56"/>
        <v>129.38</v>
      </c>
      <c r="L386" s="75">
        <f t="shared" si="57"/>
        <v>112.5</v>
      </c>
      <c r="M386" s="73">
        <f t="shared" si="58"/>
        <v>11.25</v>
      </c>
      <c r="N386" s="74">
        <f t="shared" si="59"/>
        <v>101.25</v>
      </c>
      <c r="O386" s="74">
        <f t="shared" si="62"/>
        <v>16.88</v>
      </c>
      <c r="P386" s="42"/>
    </row>
    <row r="387" spans="1:16" s="3" customFormat="1" x14ac:dyDescent="0.25">
      <c r="A387" s="5" t="s">
        <v>7</v>
      </c>
      <c r="B387" s="5">
        <v>2040000341</v>
      </c>
      <c r="C387" s="11" t="s">
        <v>231</v>
      </c>
      <c r="D387" s="5">
        <v>60</v>
      </c>
      <c r="E387" s="5" t="s">
        <v>12</v>
      </c>
      <c r="F387" s="5" t="s">
        <v>40</v>
      </c>
      <c r="G387" s="70">
        <v>30049073</v>
      </c>
      <c r="H387" s="71">
        <v>0.12</v>
      </c>
      <c r="I387" s="72">
        <v>35.909999999999997</v>
      </c>
      <c r="J387" s="73">
        <f t="shared" si="55"/>
        <v>6.41</v>
      </c>
      <c r="K387" s="74">
        <f t="shared" si="56"/>
        <v>29.499999999999996</v>
      </c>
      <c r="L387" s="75">
        <f t="shared" si="57"/>
        <v>25.649999999999995</v>
      </c>
      <c r="M387" s="73">
        <f t="shared" si="58"/>
        <v>2.57</v>
      </c>
      <c r="N387" s="74">
        <f t="shared" si="59"/>
        <v>23.079999999999995</v>
      </c>
      <c r="O387" s="74">
        <f t="shared" si="62"/>
        <v>3.85</v>
      </c>
      <c r="P387" s="42"/>
    </row>
    <row r="388" spans="1:16" s="3" customFormat="1" x14ac:dyDescent="0.25">
      <c r="A388" s="5" t="s">
        <v>7</v>
      </c>
      <c r="B388" s="6">
        <v>2040005136</v>
      </c>
      <c r="C388" s="7" t="s">
        <v>688</v>
      </c>
      <c r="D388" s="6">
        <v>100</v>
      </c>
      <c r="E388" s="6" t="s">
        <v>12</v>
      </c>
      <c r="F388" s="5" t="s">
        <v>10</v>
      </c>
      <c r="G388" s="70">
        <v>30049094</v>
      </c>
      <c r="H388" s="71">
        <v>0.12</v>
      </c>
      <c r="I388" s="72">
        <v>76.900000000000006</v>
      </c>
      <c r="J388" s="73">
        <f t="shared" si="55"/>
        <v>13.73</v>
      </c>
      <c r="K388" s="73">
        <f t="shared" si="56"/>
        <v>63.17</v>
      </c>
      <c r="L388" s="75">
        <f t="shared" si="57"/>
        <v>54.93</v>
      </c>
      <c r="M388" s="73">
        <f t="shared" si="58"/>
        <v>5.49</v>
      </c>
      <c r="N388" s="73">
        <f t="shared" si="59"/>
        <v>49.44</v>
      </c>
      <c r="O388" s="74">
        <f t="shared" si="62"/>
        <v>8.24</v>
      </c>
      <c r="P388" s="42"/>
    </row>
    <row r="389" spans="1:16" s="3" customFormat="1" x14ac:dyDescent="0.25">
      <c r="A389" s="5" t="s">
        <v>7</v>
      </c>
      <c r="B389" s="5">
        <v>2040003257</v>
      </c>
      <c r="C389" s="11" t="s">
        <v>567</v>
      </c>
      <c r="D389" s="5">
        <v>10</v>
      </c>
      <c r="E389" s="5" t="s">
        <v>9</v>
      </c>
      <c r="F389" s="5" t="s">
        <v>32</v>
      </c>
      <c r="G389" s="70" t="s">
        <v>458</v>
      </c>
      <c r="H389" s="71">
        <v>0.12</v>
      </c>
      <c r="I389" s="72">
        <v>62</v>
      </c>
      <c r="J389" s="73">
        <f t="shared" si="55"/>
        <v>11.07</v>
      </c>
      <c r="K389" s="74">
        <f t="shared" si="56"/>
        <v>50.93</v>
      </c>
      <c r="L389" s="75">
        <f t="shared" si="57"/>
        <v>44.29</v>
      </c>
      <c r="M389" s="73">
        <f t="shared" si="58"/>
        <v>4.43</v>
      </c>
      <c r="N389" s="74">
        <f t="shared" si="59"/>
        <v>39.86</v>
      </c>
      <c r="O389" s="74">
        <f t="shared" si="62"/>
        <v>6.64</v>
      </c>
      <c r="P389" s="42"/>
    </row>
    <row r="390" spans="1:16" s="3" customFormat="1" x14ac:dyDescent="0.25">
      <c r="A390" s="5" t="s">
        <v>7</v>
      </c>
      <c r="B390" s="6">
        <v>2040000410</v>
      </c>
      <c r="C390" s="7" t="s">
        <v>262</v>
      </c>
      <c r="D390" s="6">
        <v>10</v>
      </c>
      <c r="E390" s="6" t="s">
        <v>9</v>
      </c>
      <c r="F390" s="5" t="s">
        <v>10</v>
      </c>
      <c r="G390" s="70">
        <v>30041030</v>
      </c>
      <c r="H390" s="71">
        <v>0.12</v>
      </c>
      <c r="I390" s="72">
        <v>53.73</v>
      </c>
      <c r="J390" s="73">
        <f t="shared" si="55"/>
        <v>9.59</v>
      </c>
      <c r="K390" s="73">
        <f t="shared" si="56"/>
        <v>44.14</v>
      </c>
      <c r="L390" s="75">
        <f t="shared" si="57"/>
        <v>38.380000000000003</v>
      </c>
      <c r="M390" s="73">
        <f t="shared" si="58"/>
        <v>3.84</v>
      </c>
      <c r="N390" s="73">
        <f t="shared" si="59"/>
        <v>34.54</v>
      </c>
      <c r="O390" s="74">
        <f t="shared" si="62"/>
        <v>5.76</v>
      </c>
      <c r="P390" s="42"/>
    </row>
    <row r="391" spans="1:16" s="3" customFormat="1" x14ac:dyDescent="0.25">
      <c r="A391" s="5" t="s">
        <v>14</v>
      </c>
      <c r="B391" s="5">
        <v>2040006210</v>
      </c>
      <c r="C391" s="11" t="s">
        <v>751</v>
      </c>
      <c r="D391" s="5">
        <v>30</v>
      </c>
      <c r="E391" s="5" t="s">
        <v>609</v>
      </c>
      <c r="F391" s="5" t="s">
        <v>92</v>
      </c>
      <c r="G391" s="70">
        <v>30049029</v>
      </c>
      <c r="H391" s="71">
        <v>0.12</v>
      </c>
      <c r="I391" s="72">
        <v>135</v>
      </c>
      <c r="J391" s="73">
        <f t="shared" si="55"/>
        <v>24.11</v>
      </c>
      <c r="K391" s="74">
        <f t="shared" si="56"/>
        <v>110.89</v>
      </c>
      <c r="L391" s="75">
        <f t="shared" si="57"/>
        <v>96.43</v>
      </c>
      <c r="M391" s="73">
        <f t="shared" si="58"/>
        <v>9.64</v>
      </c>
      <c r="N391" s="74">
        <f t="shared" si="59"/>
        <v>86.789999999999992</v>
      </c>
      <c r="O391" s="74">
        <f t="shared" si="62"/>
        <v>14.46</v>
      </c>
      <c r="P391" s="42"/>
    </row>
    <row r="392" spans="1:16" s="3" customFormat="1" x14ac:dyDescent="0.25">
      <c r="A392" s="5" t="s">
        <v>7</v>
      </c>
      <c r="B392" s="6">
        <v>2040000373</v>
      </c>
      <c r="C392" s="7" t="s">
        <v>246</v>
      </c>
      <c r="D392" s="6">
        <v>10</v>
      </c>
      <c r="E392" s="6" t="s">
        <v>9</v>
      </c>
      <c r="F392" s="5" t="s">
        <v>10</v>
      </c>
      <c r="G392" s="70">
        <v>30042062</v>
      </c>
      <c r="H392" s="71">
        <v>0.12</v>
      </c>
      <c r="I392" s="72">
        <v>85.7</v>
      </c>
      <c r="J392" s="73">
        <f t="shared" si="55"/>
        <v>15.3</v>
      </c>
      <c r="K392" s="73">
        <f t="shared" si="56"/>
        <v>70.400000000000006</v>
      </c>
      <c r="L392" s="75">
        <f t="shared" si="57"/>
        <v>61.220000000000006</v>
      </c>
      <c r="M392" s="73">
        <f t="shared" si="58"/>
        <v>6.12</v>
      </c>
      <c r="N392" s="73">
        <f t="shared" si="59"/>
        <v>55.1</v>
      </c>
      <c r="O392" s="74">
        <f t="shared" si="62"/>
        <v>9.18</v>
      </c>
      <c r="P392" s="42"/>
    </row>
    <row r="393" spans="1:16" s="3" customFormat="1" x14ac:dyDescent="0.25">
      <c r="A393" s="5" t="s">
        <v>14</v>
      </c>
      <c r="B393" s="5">
        <v>2040001346</v>
      </c>
      <c r="C393" s="28" t="s">
        <v>502</v>
      </c>
      <c r="D393" s="21" t="s">
        <v>503</v>
      </c>
      <c r="E393" s="5" t="s">
        <v>182</v>
      </c>
      <c r="F393" s="5" t="s">
        <v>180</v>
      </c>
      <c r="G393" s="70">
        <v>30042019</v>
      </c>
      <c r="H393" s="71">
        <v>0.12</v>
      </c>
      <c r="I393" s="72">
        <v>2900</v>
      </c>
      <c r="J393" s="73">
        <f t="shared" si="55"/>
        <v>517.86</v>
      </c>
      <c r="K393" s="74">
        <f t="shared" si="56"/>
        <v>2382.14</v>
      </c>
      <c r="L393" s="75">
        <f t="shared" si="57"/>
        <v>2071.4299999999998</v>
      </c>
      <c r="M393" s="73">
        <f t="shared" si="58"/>
        <v>207.14</v>
      </c>
      <c r="N393" s="74">
        <f t="shared" si="59"/>
        <v>1864.29</v>
      </c>
      <c r="O393" s="74">
        <f t="shared" si="62"/>
        <v>310.70999999999998</v>
      </c>
      <c r="P393" s="42"/>
    </row>
    <row r="394" spans="1:16" s="3" customFormat="1" x14ac:dyDescent="0.25">
      <c r="A394" s="5" t="s">
        <v>7</v>
      </c>
      <c r="B394" s="6">
        <v>2040001069</v>
      </c>
      <c r="C394" s="14" t="s">
        <v>449</v>
      </c>
      <c r="D394" s="6">
        <v>3</v>
      </c>
      <c r="E394" s="6" t="s">
        <v>12</v>
      </c>
      <c r="F394" s="5" t="s">
        <v>10</v>
      </c>
      <c r="G394" s="70">
        <v>30049069</v>
      </c>
      <c r="H394" s="71">
        <v>0.12</v>
      </c>
      <c r="I394" s="72">
        <v>4.33</v>
      </c>
      <c r="J394" s="73">
        <f t="shared" si="55"/>
        <v>0.77</v>
      </c>
      <c r="K394" s="73">
        <f t="shared" si="56"/>
        <v>3.56</v>
      </c>
      <c r="L394" s="75">
        <f t="shared" si="57"/>
        <v>3.1</v>
      </c>
      <c r="M394" s="73">
        <f t="shared" si="58"/>
        <v>0.31</v>
      </c>
      <c r="N394" s="73">
        <f t="shared" si="59"/>
        <v>2.79</v>
      </c>
      <c r="O394" s="74">
        <f t="shared" si="62"/>
        <v>0.46</v>
      </c>
      <c r="P394" s="42"/>
    </row>
    <row r="395" spans="1:16" s="3" customFormat="1" x14ac:dyDescent="0.25">
      <c r="A395" s="5" t="s">
        <v>14</v>
      </c>
      <c r="B395" s="5">
        <v>2030000810</v>
      </c>
      <c r="C395" s="11" t="s">
        <v>141</v>
      </c>
      <c r="D395" s="5">
        <v>10</v>
      </c>
      <c r="E395" s="5" t="s">
        <v>9</v>
      </c>
      <c r="F395" s="5" t="s">
        <v>38</v>
      </c>
      <c r="G395" s="70">
        <v>30049081</v>
      </c>
      <c r="H395" s="71">
        <v>0.12</v>
      </c>
      <c r="I395" s="72">
        <v>15.12</v>
      </c>
      <c r="J395" s="73">
        <f t="shared" si="55"/>
        <v>2.7</v>
      </c>
      <c r="K395" s="74">
        <f t="shared" si="56"/>
        <v>12.419999999999998</v>
      </c>
      <c r="L395" s="75">
        <f t="shared" si="57"/>
        <v>10.799999999999997</v>
      </c>
      <c r="M395" s="73">
        <f t="shared" si="58"/>
        <v>1.08</v>
      </c>
      <c r="N395" s="74">
        <f t="shared" si="59"/>
        <v>9.7199999999999989</v>
      </c>
      <c r="O395" s="74">
        <f t="shared" si="62"/>
        <v>1.62</v>
      </c>
      <c r="P395" s="42"/>
    </row>
    <row r="396" spans="1:16" s="3" customFormat="1" x14ac:dyDescent="0.25">
      <c r="A396" s="5" t="s">
        <v>7</v>
      </c>
      <c r="B396" s="6">
        <v>2040001456</v>
      </c>
      <c r="C396" s="7" t="s">
        <v>535</v>
      </c>
      <c r="D396" s="6">
        <v>100</v>
      </c>
      <c r="E396" s="6" t="s">
        <v>12</v>
      </c>
      <c r="F396" s="5" t="s">
        <v>10</v>
      </c>
      <c r="G396" s="70">
        <v>30041090</v>
      </c>
      <c r="H396" s="71">
        <v>0.12</v>
      </c>
      <c r="I396" s="72">
        <v>35.33</v>
      </c>
      <c r="J396" s="73">
        <f t="shared" si="55"/>
        <v>6.31</v>
      </c>
      <c r="K396" s="73">
        <f t="shared" si="56"/>
        <v>29.02</v>
      </c>
      <c r="L396" s="75">
        <f t="shared" si="57"/>
        <v>25.23</v>
      </c>
      <c r="M396" s="73">
        <f t="shared" si="58"/>
        <v>2.52</v>
      </c>
      <c r="N396" s="73">
        <f t="shared" si="59"/>
        <v>22.71</v>
      </c>
      <c r="O396" s="74">
        <f t="shared" si="62"/>
        <v>3.79</v>
      </c>
      <c r="P396" s="42"/>
    </row>
    <row r="397" spans="1:16" s="3" customFormat="1" x14ac:dyDescent="0.25">
      <c r="A397" s="5" t="s">
        <v>7</v>
      </c>
      <c r="B397" s="5">
        <v>2040006437</v>
      </c>
      <c r="C397" s="11" t="s">
        <v>767</v>
      </c>
      <c r="D397" s="5">
        <v>10</v>
      </c>
      <c r="E397" s="5" t="s">
        <v>9</v>
      </c>
      <c r="F397" s="5" t="s">
        <v>10</v>
      </c>
      <c r="G397" s="70">
        <v>30041030</v>
      </c>
      <c r="H397" s="71">
        <v>0.12</v>
      </c>
      <c r="I397" s="72">
        <v>221.71</v>
      </c>
      <c r="J397" s="73">
        <f t="shared" si="55"/>
        <v>39.590000000000003</v>
      </c>
      <c r="K397" s="73">
        <f t="shared" si="56"/>
        <v>182.12</v>
      </c>
      <c r="L397" s="75">
        <f t="shared" si="57"/>
        <v>158.37</v>
      </c>
      <c r="M397" s="73">
        <f t="shared" si="58"/>
        <v>15.84</v>
      </c>
      <c r="N397" s="73">
        <f t="shared" si="59"/>
        <v>142.53</v>
      </c>
      <c r="O397" s="74">
        <f t="shared" si="62"/>
        <v>23.75</v>
      </c>
      <c r="P397" s="42"/>
    </row>
    <row r="398" spans="1:16" s="3" customFormat="1" x14ac:dyDescent="0.25">
      <c r="A398" s="5" t="s">
        <v>7</v>
      </c>
      <c r="B398" s="5">
        <v>2040006639</v>
      </c>
      <c r="C398" s="11" t="s">
        <v>782</v>
      </c>
      <c r="D398" s="5">
        <v>100</v>
      </c>
      <c r="E398" s="5" t="s">
        <v>12</v>
      </c>
      <c r="F398" s="5" t="s">
        <v>32</v>
      </c>
      <c r="G398" s="70">
        <v>30044030</v>
      </c>
      <c r="H398" s="71">
        <v>0.12</v>
      </c>
      <c r="I398" s="72">
        <v>116</v>
      </c>
      <c r="J398" s="73">
        <f t="shared" si="55"/>
        <v>20.71</v>
      </c>
      <c r="K398" s="74">
        <f t="shared" si="56"/>
        <v>95.289999999999992</v>
      </c>
      <c r="L398" s="75">
        <f t="shared" si="57"/>
        <v>82.859999999999985</v>
      </c>
      <c r="M398" s="73">
        <f t="shared" si="58"/>
        <v>8.2899999999999991</v>
      </c>
      <c r="N398" s="74">
        <f t="shared" si="59"/>
        <v>74.569999999999993</v>
      </c>
      <c r="O398" s="74">
        <f t="shared" si="62"/>
        <v>12.43</v>
      </c>
      <c r="P398" s="42"/>
    </row>
    <row r="399" spans="1:16" s="3" customFormat="1" x14ac:dyDescent="0.25">
      <c r="A399" s="5" t="s">
        <v>14</v>
      </c>
      <c r="B399" s="5">
        <v>2040001429</v>
      </c>
      <c r="C399" s="28" t="s">
        <v>522</v>
      </c>
      <c r="D399" s="21" t="s">
        <v>523</v>
      </c>
      <c r="E399" s="5" t="s">
        <v>182</v>
      </c>
      <c r="F399" s="5" t="s">
        <v>180</v>
      </c>
      <c r="G399" s="70">
        <v>30049099</v>
      </c>
      <c r="H399" s="71">
        <v>0.12</v>
      </c>
      <c r="I399" s="72">
        <v>472</v>
      </c>
      <c r="J399" s="73">
        <f t="shared" si="55"/>
        <v>84.29</v>
      </c>
      <c r="K399" s="74">
        <f t="shared" si="56"/>
        <v>387.71</v>
      </c>
      <c r="L399" s="75">
        <f t="shared" si="57"/>
        <v>337.14</v>
      </c>
      <c r="M399" s="73">
        <f t="shared" si="58"/>
        <v>33.71</v>
      </c>
      <c r="N399" s="74">
        <f t="shared" si="59"/>
        <v>303.43</v>
      </c>
      <c r="O399" s="74">
        <f t="shared" ref="O399:O427" si="63">ROUND(I399*12%/112%,2)</f>
        <v>50.57</v>
      </c>
      <c r="P399" s="42"/>
    </row>
    <row r="400" spans="1:16" s="3" customFormat="1" x14ac:dyDescent="0.25">
      <c r="A400" s="5" t="s">
        <v>7</v>
      </c>
      <c r="B400" s="6">
        <v>2040003572</v>
      </c>
      <c r="C400" s="26" t="s">
        <v>587</v>
      </c>
      <c r="D400" s="6" t="s">
        <v>425</v>
      </c>
      <c r="E400" s="6" t="s">
        <v>116</v>
      </c>
      <c r="F400" s="5" t="s">
        <v>10</v>
      </c>
      <c r="G400" s="70">
        <v>30042019</v>
      </c>
      <c r="H400" s="71">
        <v>0.12</v>
      </c>
      <c r="I400" s="72">
        <v>44.78</v>
      </c>
      <c r="J400" s="73">
        <f t="shared" ref="J400:J463" si="64">ROUND((I400-O400)*20%,2)</f>
        <v>8</v>
      </c>
      <c r="K400" s="73">
        <f t="shared" ref="K400:K463" si="65">+I400-J400</f>
        <v>36.78</v>
      </c>
      <c r="L400" s="75">
        <f t="shared" ref="L400:L463" si="66">K400-O400</f>
        <v>31.98</v>
      </c>
      <c r="M400" s="73">
        <f t="shared" ref="M400:M463" si="67">ROUND((K400-O400)*10%,2)</f>
        <v>3.2</v>
      </c>
      <c r="N400" s="73">
        <f t="shared" ref="N400:N463" si="68">+K400-M400-O400</f>
        <v>28.779999999999998</v>
      </c>
      <c r="O400" s="74">
        <f t="shared" si="63"/>
        <v>4.8</v>
      </c>
      <c r="P400" s="42"/>
    </row>
    <row r="401" spans="1:16" s="3" customFormat="1" x14ac:dyDescent="0.25">
      <c r="A401" s="5" t="s">
        <v>7</v>
      </c>
      <c r="B401" s="6">
        <v>2040001457</v>
      </c>
      <c r="C401" s="7" t="s">
        <v>536</v>
      </c>
      <c r="D401" s="6">
        <v>500</v>
      </c>
      <c r="E401" s="6" t="s">
        <v>12</v>
      </c>
      <c r="F401" s="5" t="s">
        <v>10</v>
      </c>
      <c r="G401" s="70">
        <v>30041090</v>
      </c>
      <c r="H401" s="71">
        <v>0.12</v>
      </c>
      <c r="I401" s="72">
        <v>176.66</v>
      </c>
      <c r="J401" s="73">
        <f t="shared" si="64"/>
        <v>31.55</v>
      </c>
      <c r="K401" s="73">
        <f t="shared" si="65"/>
        <v>145.10999999999999</v>
      </c>
      <c r="L401" s="75">
        <f t="shared" si="66"/>
        <v>126.17999999999998</v>
      </c>
      <c r="M401" s="73">
        <f t="shared" si="67"/>
        <v>12.62</v>
      </c>
      <c r="N401" s="73">
        <f t="shared" si="68"/>
        <v>113.55999999999997</v>
      </c>
      <c r="O401" s="74">
        <f t="shared" si="63"/>
        <v>18.93</v>
      </c>
      <c r="P401" s="42"/>
    </row>
    <row r="402" spans="1:16" s="3" customFormat="1" x14ac:dyDescent="0.25">
      <c r="A402" s="5" t="s">
        <v>14</v>
      </c>
      <c r="B402" s="5">
        <v>2040006641</v>
      </c>
      <c r="C402" s="11" t="s">
        <v>784</v>
      </c>
      <c r="D402" s="5">
        <v>10</v>
      </c>
      <c r="E402" s="5" t="s">
        <v>9</v>
      </c>
      <c r="F402" s="5" t="s">
        <v>23</v>
      </c>
      <c r="G402" s="70">
        <v>30049099</v>
      </c>
      <c r="H402" s="71">
        <v>0.12</v>
      </c>
      <c r="I402" s="72">
        <v>75</v>
      </c>
      <c r="J402" s="73">
        <f t="shared" si="64"/>
        <v>13.39</v>
      </c>
      <c r="K402" s="74">
        <f t="shared" si="65"/>
        <v>61.61</v>
      </c>
      <c r="L402" s="75">
        <f t="shared" si="66"/>
        <v>53.57</v>
      </c>
      <c r="M402" s="73">
        <f t="shared" si="67"/>
        <v>5.36</v>
      </c>
      <c r="N402" s="74">
        <f t="shared" si="68"/>
        <v>48.21</v>
      </c>
      <c r="O402" s="74">
        <f t="shared" si="63"/>
        <v>8.0399999999999991</v>
      </c>
      <c r="P402" s="42"/>
    </row>
    <row r="403" spans="1:16" s="3" customFormat="1" x14ac:dyDescent="0.25">
      <c r="A403" s="5" t="s">
        <v>14</v>
      </c>
      <c r="B403" s="21">
        <v>2030001524</v>
      </c>
      <c r="C403" s="20" t="s">
        <v>155</v>
      </c>
      <c r="D403" s="5">
        <v>10</v>
      </c>
      <c r="E403" s="5" t="s">
        <v>9</v>
      </c>
      <c r="F403" s="5" t="s">
        <v>38</v>
      </c>
      <c r="G403" s="70">
        <v>30049099</v>
      </c>
      <c r="H403" s="71">
        <v>0.12</v>
      </c>
      <c r="I403" s="72">
        <v>120</v>
      </c>
      <c r="J403" s="73">
        <f t="shared" si="64"/>
        <v>21.43</v>
      </c>
      <c r="K403" s="74">
        <f t="shared" si="65"/>
        <v>98.57</v>
      </c>
      <c r="L403" s="75">
        <f t="shared" si="66"/>
        <v>85.71</v>
      </c>
      <c r="M403" s="73">
        <f t="shared" si="67"/>
        <v>8.57</v>
      </c>
      <c r="N403" s="74">
        <f t="shared" si="68"/>
        <v>77.14</v>
      </c>
      <c r="O403" s="74">
        <f t="shared" si="63"/>
        <v>12.86</v>
      </c>
      <c r="P403" s="42"/>
    </row>
    <row r="404" spans="1:16" s="3" customFormat="1" x14ac:dyDescent="0.25">
      <c r="A404" s="5" t="s">
        <v>7</v>
      </c>
      <c r="B404" s="6">
        <v>2040005179</v>
      </c>
      <c r="C404" s="33" t="s">
        <v>692</v>
      </c>
      <c r="D404" s="6">
        <v>6</v>
      </c>
      <c r="E404" s="6" t="s">
        <v>9</v>
      </c>
      <c r="F404" s="5" t="s">
        <v>10</v>
      </c>
      <c r="G404" s="70">
        <v>30041030</v>
      </c>
      <c r="H404" s="71">
        <v>0.12</v>
      </c>
      <c r="I404" s="72">
        <v>101.68</v>
      </c>
      <c r="J404" s="73">
        <f t="shared" si="64"/>
        <v>18.16</v>
      </c>
      <c r="K404" s="73">
        <f t="shared" si="65"/>
        <v>83.52000000000001</v>
      </c>
      <c r="L404" s="75">
        <f t="shared" si="66"/>
        <v>72.63000000000001</v>
      </c>
      <c r="M404" s="73">
        <f t="shared" si="67"/>
        <v>7.26</v>
      </c>
      <c r="N404" s="73">
        <f t="shared" si="68"/>
        <v>65.37</v>
      </c>
      <c r="O404" s="74">
        <f t="shared" si="63"/>
        <v>10.89</v>
      </c>
      <c r="P404" s="42"/>
    </row>
    <row r="405" spans="1:16" s="3" customFormat="1" x14ac:dyDescent="0.25">
      <c r="A405" s="5" t="s">
        <v>7</v>
      </c>
      <c r="B405" s="5">
        <v>2040005876</v>
      </c>
      <c r="C405" s="9" t="s">
        <v>55</v>
      </c>
      <c r="D405" s="5">
        <v>10</v>
      </c>
      <c r="E405" s="5" t="s">
        <v>9</v>
      </c>
      <c r="F405" s="5" t="s">
        <v>40</v>
      </c>
      <c r="G405" s="70">
        <v>30049069</v>
      </c>
      <c r="H405" s="71">
        <v>0.12</v>
      </c>
      <c r="I405" s="72">
        <v>8.8800000000000008</v>
      </c>
      <c r="J405" s="73">
        <f t="shared" si="64"/>
        <v>1.59</v>
      </c>
      <c r="K405" s="74">
        <f t="shared" si="65"/>
        <v>7.2900000000000009</v>
      </c>
      <c r="L405" s="75">
        <f t="shared" si="66"/>
        <v>6.3400000000000007</v>
      </c>
      <c r="M405" s="73">
        <f t="shared" si="67"/>
        <v>0.63</v>
      </c>
      <c r="N405" s="74">
        <f t="shared" si="68"/>
        <v>5.7100000000000009</v>
      </c>
      <c r="O405" s="74">
        <f t="shared" si="63"/>
        <v>0.95</v>
      </c>
      <c r="P405" s="42"/>
    </row>
    <row r="406" spans="1:16" s="3" customFormat="1" x14ac:dyDescent="0.25">
      <c r="A406" s="5" t="s">
        <v>7</v>
      </c>
      <c r="B406" s="6">
        <v>2040000369</v>
      </c>
      <c r="C406" s="7" t="s">
        <v>245</v>
      </c>
      <c r="D406" s="6">
        <v>10</v>
      </c>
      <c r="E406" s="6" t="s">
        <v>9</v>
      </c>
      <c r="F406" s="5" t="s">
        <v>10</v>
      </c>
      <c r="G406" s="70">
        <v>30042034</v>
      </c>
      <c r="H406" s="71">
        <v>0.12</v>
      </c>
      <c r="I406" s="72">
        <v>96.1</v>
      </c>
      <c r="J406" s="73">
        <f t="shared" si="64"/>
        <v>17.16</v>
      </c>
      <c r="K406" s="73">
        <f t="shared" si="65"/>
        <v>78.94</v>
      </c>
      <c r="L406" s="75">
        <f t="shared" si="66"/>
        <v>68.64</v>
      </c>
      <c r="M406" s="73">
        <f t="shared" si="67"/>
        <v>6.86</v>
      </c>
      <c r="N406" s="73">
        <f t="shared" si="68"/>
        <v>61.78</v>
      </c>
      <c r="O406" s="74">
        <f t="shared" si="63"/>
        <v>10.3</v>
      </c>
      <c r="P406" s="42"/>
    </row>
    <row r="407" spans="1:16" s="3" customFormat="1" x14ac:dyDescent="0.25">
      <c r="A407" s="5" t="s">
        <v>7</v>
      </c>
      <c r="B407" s="5">
        <v>2040000853</v>
      </c>
      <c r="C407" s="22" t="s">
        <v>402</v>
      </c>
      <c r="D407" s="5" t="s">
        <v>116</v>
      </c>
      <c r="E407" s="24" t="s">
        <v>403</v>
      </c>
      <c r="F407" s="5" t="s">
        <v>63</v>
      </c>
      <c r="G407" s="70">
        <v>30049099</v>
      </c>
      <c r="H407" s="71">
        <v>0.12</v>
      </c>
      <c r="I407" s="72">
        <v>69.5</v>
      </c>
      <c r="J407" s="73">
        <f t="shared" si="64"/>
        <v>12.41</v>
      </c>
      <c r="K407" s="74">
        <f t="shared" si="65"/>
        <v>57.09</v>
      </c>
      <c r="L407" s="75">
        <f t="shared" si="66"/>
        <v>49.64</v>
      </c>
      <c r="M407" s="73">
        <f t="shared" si="67"/>
        <v>4.96</v>
      </c>
      <c r="N407" s="74">
        <f t="shared" si="68"/>
        <v>44.68</v>
      </c>
      <c r="O407" s="74">
        <f t="shared" si="63"/>
        <v>7.45</v>
      </c>
      <c r="P407" s="42"/>
    </row>
    <row r="408" spans="1:16" s="3" customFormat="1" x14ac:dyDescent="0.25">
      <c r="A408" s="5" t="s">
        <v>7</v>
      </c>
      <c r="B408" s="6">
        <v>2040000887</v>
      </c>
      <c r="C408" s="7" t="s">
        <v>412</v>
      </c>
      <c r="D408" s="6">
        <v>10</v>
      </c>
      <c r="E408" s="6" t="s">
        <v>9</v>
      </c>
      <c r="F408" s="5" t="s">
        <v>10</v>
      </c>
      <c r="G408" s="70">
        <v>30042019</v>
      </c>
      <c r="H408" s="71">
        <v>0.12</v>
      </c>
      <c r="I408" s="72">
        <v>97.97</v>
      </c>
      <c r="J408" s="73">
        <f t="shared" si="64"/>
        <v>17.489999999999998</v>
      </c>
      <c r="K408" s="73">
        <f t="shared" si="65"/>
        <v>80.48</v>
      </c>
      <c r="L408" s="75">
        <f t="shared" si="66"/>
        <v>69.98</v>
      </c>
      <c r="M408" s="73">
        <f t="shared" si="67"/>
        <v>7</v>
      </c>
      <c r="N408" s="73">
        <f t="shared" si="68"/>
        <v>62.980000000000004</v>
      </c>
      <c r="O408" s="74">
        <f t="shared" si="63"/>
        <v>10.5</v>
      </c>
      <c r="P408" s="42"/>
    </row>
    <row r="409" spans="1:16" s="3" customFormat="1" x14ac:dyDescent="0.25">
      <c r="A409" s="5" t="s">
        <v>7</v>
      </c>
      <c r="B409" s="5">
        <v>2040006387</v>
      </c>
      <c r="C409" s="11" t="s">
        <v>761</v>
      </c>
      <c r="D409" s="5">
        <v>10</v>
      </c>
      <c r="E409" s="5" t="s">
        <v>31</v>
      </c>
      <c r="F409" s="5" t="s">
        <v>40</v>
      </c>
      <c r="G409" s="70">
        <v>30049099</v>
      </c>
      <c r="H409" s="71">
        <v>0.12</v>
      </c>
      <c r="I409" s="72">
        <v>50</v>
      </c>
      <c r="J409" s="73">
        <f t="shared" si="64"/>
        <v>8.93</v>
      </c>
      <c r="K409" s="74">
        <f t="shared" si="65"/>
        <v>41.07</v>
      </c>
      <c r="L409" s="75">
        <f t="shared" si="66"/>
        <v>35.71</v>
      </c>
      <c r="M409" s="73">
        <f t="shared" si="67"/>
        <v>3.57</v>
      </c>
      <c r="N409" s="74">
        <f t="shared" si="68"/>
        <v>32.14</v>
      </c>
      <c r="O409" s="74">
        <f t="shared" si="63"/>
        <v>5.36</v>
      </c>
      <c r="P409" s="42"/>
    </row>
    <row r="410" spans="1:16" s="3" customFormat="1" x14ac:dyDescent="0.25">
      <c r="A410" s="5" t="s">
        <v>14</v>
      </c>
      <c r="B410" s="5">
        <v>2030001592</v>
      </c>
      <c r="C410" s="11" t="s">
        <v>160</v>
      </c>
      <c r="D410" s="5">
        <v>15</v>
      </c>
      <c r="E410" s="5" t="s">
        <v>9</v>
      </c>
      <c r="F410" s="5" t="s">
        <v>23</v>
      </c>
      <c r="G410" s="70">
        <v>30043190</v>
      </c>
      <c r="H410" s="71">
        <v>0.12</v>
      </c>
      <c r="I410" s="72">
        <v>54.27</v>
      </c>
      <c r="J410" s="73">
        <f t="shared" si="64"/>
        <v>9.69</v>
      </c>
      <c r="K410" s="74">
        <f t="shared" si="65"/>
        <v>44.580000000000005</v>
      </c>
      <c r="L410" s="75">
        <f t="shared" si="66"/>
        <v>38.770000000000003</v>
      </c>
      <c r="M410" s="73">
        <f t="shared" si="67"/>
        <v>3.88</v>
      </c>
      <c r="N410" s="74">
        <f t="shared" si="68"/>
        <v>34.89</v>
      </c>
      <c r="O410" s="74">
        <f t="shared" si="63"/>
        <v>5.81</v>
      </c>
      <c r="P410" s="42"/>
    </row>
    <row r="411" spans="1:16" s="3" customFormat="1" x14ac:dyDescent="0.25">
      <c r="A411" s="5" t="s">
        <v>14</v>
      </c>
      <c r="B411" s="5">
        <v>2040001318</v>
      </c>
      <c r="C411" s="11" t="s">
        <v>490</v>
      </c>
      <c r="D411" s="5">
        <v>20</v>
      </c>
      <c r="E411" s="24" t="s">
        <v>12</v>
      </c>
      <c r="F411" s="5" t="s">
        <v>38</v>
      </c>
      <c r="G411" s="70">
        <v>30044090</v>
      </c>
      <c r="H411" s="71">
        <v>0.12</v>
      </c>
      <c r="I411" s="72">
        <v>545</v>
      </c>
      <c r="J411" s="73">
        <f t="shared" si="64"/>
        <v>97.32</v>
      </c>
      <c r="K411" s="74">
        <f t="shared" si="65"/>
        <v>447.68</v>
      </c>
      <c r="L411" s="75">
        <f t="shared" si="66"/>
        <v>389.29</v>
      </c>
      <c r="M411" s="73">
        <f t="shared" si="67"/>
        <v>38.93</v>
      </c>
      <c r="N411" s="74">
        <f t="shared" si="68"/>
        <v>350.36</v>
      </c>
      <c r="O411" s="74">
        <f t="shared" si="63"/>
        <v>58.39</v>
      </c>
      <c r="P411" s="42"/>
    </row>
    <row r="412" spans="1:16" s="3" customFormat="1" x14ac:dyDescent="0.25">
      <c r="A412" s="5" t="s">
        <v>14</v>
      </c>
      <c r="B412" s="5">
        <v>2040000186</v>
      </c>
      <c r="C412" s="19" t="s">
        <v>865</v>
      </c>
      <c r="D412" s="5" t="s">
        <v>977</v>
      </c>
      <c r="E412" s="5" t="s">
        <v>182</v>
      </c>
      <c r="F412" s="5" t="s">
        <v>858</v>
      </c>
      <c r="G412" s="70">
        <v>30049099</v>
      </c>
      <c r="H412" s="71">
        <v>0.12</v>
      </c>
      <c r="I412" s="72">
        <v>662</v>
      </c>
      <c r="J412" s="73">
        <f t="shared" si="64"/>
        <v>118.21</v>
      </c>
      <c r="K412" s="74">
        <f t="shared" si="65"/>
        <v>543.79</v>
      </c>
      <c r="L412" s="75">
        <f t="shared" si="66"/>
        <v>472.85999999999996</v>
      </c>
      <c r="M412" s="73">
        <f t="shared" si="67"/>
        <v>47.29</v>
      </c>
      <c r="N412" s="74">
        <f t="shared" si="68"/>
        <v>425.56999999999994</v>
      </c>
      <c r="O412" s="74">
        <f t="shared" si="63"/>
        <v>70.930000000000007</v>
      </c>
      <c r="P412" s="42"/>
    </row>
    <row r="413" spans="1:16" s="3" customFormat="1" x14ac:dyDescent="0.25">
      <c r="A413" s="5" t="s">
        <v>7</v>
      </c>
      <c r="B413" s="5">
        <v>2030000304</v>
      </c>
      <c r="C413" s="11" t="s">
        <v>127</v>
      </c>
      <c r="D413" s="5">
        <v>10</v>
      </c>
      <c r="E413" s="5" t="s">
        <v>31</v>
      </c>
      <c r="F413" s="5" t="s">
        <v>109</v>
      </c>
      <c r="G413" s="70">
        <v>30049069</v>
      </c>
      <c r="H413" s="71">
        <v>0.12</v>
      </c>
      <c r="I413" s="72">
        <v>91</v>
      </c>
      <c r="J413" s="73">
        <f t="shared" si="64"/>
        <v>16.25</v>
      </c>
      <c r="K413" s="74">
        <f t="shared" si="65"/>
        <v>74.75</v>
      </c>
      <c r="L413" s="75">
        <f t="shared" si="66"/>
        <v>65</v>
      </c>
      <c r="M413" s="73">
        <f t="shared" si="67"/>
        <v>6.5</v>
      </c>
      <c r="N413" s="74">
        <f t="shared" si="68"/>
        <v>58.5</v>
      </c>
      <c r="O413" s="74">
        <f t="shared" si="63"/>
        <v>9.75</v>
      </c>
      <c r="P413" s="47"/>
    </row>
    <row r="414" spans="1:16" s="3" customFormat="1" x14ac:dyDescent="0.25">
      <c r="A414" s="5" t="s">
        <v>14</v>
      </c>
      <c r="B414" s="5">
        <v>2040003925</v>
      </c>
      <c r="C414" s="11" t="s">
        <v>630</v>
      </c>
      <c r="D414" s="5">
        <v>10</v>
      </c>
      <c r="E414" s="24" t="s">
        <v>9</v>
      </c>
      <c r="F414" s="5" t="s">
        <v>25</v>
      </c>
      <c r="G414" s="70">
        <v>30049099</v>
      </c>
      <c r="H414" s="71">
        <v>0.12</v>
      </c>
      <c r="I414" s="72">
        <v>131.19999999999999</v>
      </c>
      <c r="J414" s="73">
        <f t="shared" si="64"/>
        <v>23.43</v>
      </c>
      <c r="K414" s="74">
        <f t="shared" si="65"/>
        <v>107.76999999999998</v>
      </c>
      <c r="L414" s="75">
        <f t="shared" si="66"/>
        <v>93.70999999999998</v>
      </c>
      <c r="M414" s="73">
        <f t="shared" si="67"/>
        <v>9.3699999999999992</v>
      </c>
      <c r="N414" s="74">
        <f t="shared" si="68"/>
        <v>84.339999999999975</v>
      </c>
      <c r="O414" s="74">
        <f t="shared" si="63"/>
        <v>14.06</v>
      </c>
      <c r="P414" s="42"/>
    </row>
    <row r="415" spans="1:16" s="3" customFormat="1" x14ac:dyDescent="0.25">
      <c r="A415" s="5" t="s">
        <v>14</v>
      </c>
      <c r="B415" s="5">
        <v>2040003834</v>
      </c>
      <c r="C415" s="11" t="s">
        <v>621</v>
      </c>
      <c r="D415" s="5">
        <v>10</v>
      </c>
      <c r="E415" s="5" t="s">
        <v>9</v>
      </c>
      <c r="F415" s="5" t="s">
        <v>23</v>
      </c>
      <c r="G415" s="70">
        <v>30043190</v>
      </c>
      <c r="H415" s="71">
        <v>0.12</v>
      </c>
      <c r="I415" s="72">
        <v>137.30000000000001</v>
      </c>
      <c r="J415" s="73">
        <f t="shared" si="64"/>
        <v>24.52</v>
      </c>
      <c r="K415" s="74">
        <f t="shared" si="65"/>
        <v>112.78000000000002</v>
      </c>
      <c r="L415" s="75">
        <f t="shared" si="66"/>
        <v>98.070000000000022</v>
      </c>
      <c r="M415" s="73">
        <f t="shared" si="67"/>
        <v>9.81</v>
      </c>
      <c r="N415" s="74">
        <f t="shared" si="68"/>
        <v>88.260000000000019</v>
      </c>
      <c r="O415" s="74">
        <f t="shared" si="63"/>
        <v>14.71</v>
      </c>
      <c r="P415" s="42"/>
    </row>
    <row r="416" spans="1:16" s="3" customFormat="1" x14ac:dyDescent="0.25">
      <c r="A416" s="5" t="s">
        <v>7</v>
      </c>
      <c r="B416" s="5">
        <v>2040000856</v>
      </c>
      <c r="C416" s="11" t="s">
        <v>404</v>
      </c>
      <c r="D416" s="5">
        <v>10</v>
      </c>
      <c r="E416" s="5" t="s">
        <v>9</v>
      </c>
      <c r="F416" s="5" t="s">
        <v>63</v>
      </c>
      <c r="G416" s="70" t="s">
        <v>405</v>
      </c>
      <c r="H416" s="71">
        <v>0.12</v>
      </c>
      <c r="I416" s="72">
        <v>153</v>
      </c>
      <c r="J416" s="73">
        <f t="shared" si="64"/>
        <v>27.32</v>
      </c>
      <c r="K416" s="74">
        <f t="shared" si="65"/>
        <v>125.68</v>
      </c>
      <c r="L416" s="75">
        <f t="shared" si="66"/>
        <v>109.29</v>
      </c>
      <c r="M416" s="73">
        <f t="shared" si="67"/>
        <v>10.93</v>
      </c>
      <c r="N416" s="74">
        <f t="shared" si="68"/>
        <v>98.36</v>
      </c>
      <c r="O416" s="74">
        <f t="shared" si="63"/>
        <v>16.39</v>
      </c>
      <c r="P416" s="42"/>
    </row>
    <row r="417" spans="1:16" s="3" customFormat="1" x14ac:dyDescent="0.25">
      <c r="A417" s="5" t="s">
        <v>14</v>
      </c>
      <c r="B417" s="5">
        <v>2040003253</v>
      </c>
      <c r="C417" s="11" t="s">
        <v>564</v>
      </c>
      <c r="D417" s="5">
        <v>10</v>
      </c>
      <c r="E417" s="5" t="s">
        <v>9</v>
      </c>
      <c r="F417" s="5" t="s">
        <v>51</v>
      </c>
      <c r="G417" s="70">
        <v>30049099</v>
      </c>
      <c r="H417" s="71">
        <v>0.12</v>
      </c>
      <c r="I417" s="72">
        <v>204.7</v>
      </c>
      <c r="J417" s="73">
        <f t="shared" si="64"/>
        <v>36.549999999999997</v>
      </c>
      <c r="K417" s="74">
        <f t="shared" si="65"/>
        <v>168.14999999999998</v>
      </c>
      <c r="L417" s="75">
        <f t="shared" si="66"/>
        <v>146.21999999999997</v>
      </c>
      <c r="M417" s="73">
        <f t="shared" si="67"/>
        <v>14.62</v>
      </c>
      <c r="N417" s="74">
        <f t="shared" si="68"/>
        <v>131.59999999999997</v>
      </c>
      <c r="O417" s="74">
        <f t="shared" si="63"/>
        <v>21.93</v>
      </c>
      <c r="P417" s="42"/>
    </row>
    <row r="418" spans="1:16" s="3" customFormat="1" x14ac:dyDescent="0.25">
      <c r="A418" s="5" t="s">
        <v>14</v>
      </c>
      <c r="B418" s="5">
        <v>2040004556</v>
      </c>
      <c r="C418" s="19" t="s">
        <v>869</v>
      </c>
      <c r="D418" s="5" t="s">
        <v>978</v>
      </c>
      <c r="E418" s="5" t="s">
        <v>976</v>
      </c>
      <c r="F418" s="5" t="s">
        <v>862</v>
      </c>
      <c r="G418" s="70">
        <v>30044020</v>
      </c>
      <c r="H418" s="71">
        <v>0.12</v>
      </c>
      <c r="I418" s="72">
        <v>623.07000000000005</v>
      </c>
      <c r="J418" s="73">
        <f t="shared" si="64"/>
        <v>111.26</v>
      </c>
      <c r="K418" s="74">
        <f t="shared" si="65"/>
        <v>511.81000000000006</v>
      </c>
      <c r="L418" s="75">
        <f t="shared" si="66"/>
        <v>445.05000000000007</v>
      </c>
      <c r="M418" s="73">
        <f t="shared" si="67"/>
        <v>44.51</v>
      </c>
      <c r="N418" s="74">
        <f t="shared" si="68"/>
        <v>400.54000000000008</v>
      </c>
      <c r="O418" s="74">
        <f t="shared" si="63"/>
        <v>66.760000000000005</v>
      </c>
      <c r="P418" s="42"/>
    </row>
    <row r="419" spans="1:16" s="3" customFormat="1" x14ac:dyDescent="0.25">
      <c r="A419" s="5" t="s">
        <v>7</v>
      </c>
      <c r="B419" s="6">
        <v>2040000413</v>
      </c>
      <c r="C419" s="7" t="s">
        <v>265</v>
      </c>
      <c r="D419" s="6">
        <v>10</v>
      </c>
      <c r="E419" s="6" t="s">
        <v>31</v>
      </c>
      <c r="F419" s="5" t="s">
        <v>10</v>
      </c>
      <c r="G419" s="70">
        <v>30041030</v>
      </c>
      <c r="H419" s="71">
        <v>0.12</v>
      </c>
      <c r="I419" s="72">
        <v>21.94</v>
      </c>
      <c r="J419" s="73">
        <f t="shared" si="64"/>
        <v>3.92</v>
      </c>
      <c r="K419" s="73">
        <f t="shared" si="65"/>
        <v>18.020000000000003</v>
      </c>
      <c r="L419" s="75">
        <f t="shared" si="66"/>
        <v>15.670000000000003</v>
      </c>
      <c r="M419" s="73">
        <f t="shared" si="67"/>
        <v>1.57</v>
      </c>
      <c r="N419" s="73">
        <f t="shared" si="68"/>
        <v>14.100000000000003</v>
      </c>
      <c r="O419" s="74">
        <f t="shared" si="63"/>
        <v>2.35</v>
      </c>
      <c r="P419" s="42"/>
    </row>
    <row r="420" spans="1:16" s="3" customFormat="1" x14ac:dyDescent="0.25">
      <c r="A420" s="5" t="s">
        <v>7</v>
      </c>
      <c r="B420" s="5">
        <v>2030000822</v>
      </c>
      <c r="C420" s="11" t="s">
        <v>144</v>
      </c>
      <c r="D420" s="5">
        <v>50</v>
      </c>
      <c r="E420" s="5" t="s">
        <v>12</v>
      </c>
      <c r="F420" s="5" t="s">
        <v>32</v>
      </c>
      <c r="G420" s="70">
        <v>30044030</v>
      </c>
      <c r="H420" s="71">
        <v>0.12</v>
      </c>
      <c r="I420" s="72">
        <v>68</v>
      </c>
      <c r="J420" s="73">
        <f t="shared" si="64"/>
        <v>12.14</v>
      </c>
      <c r="K420" s="74">
        <f t="shared" si="65"/>
        <v>55.86</v>
      </c>
      <c r="L420" s="75">
        <f t="shared" si="66"/>
        <v>48.57</v>
      </c>
      <c r="M420" s="73">
        <f t="shared" si="67"/>
        <v>4.8600000000000003</v>
      </c>
      <c r="N420" s="74">
        <f t="shared" si="68"/>
        <v>43.71</v>
      </c>
      <c r="O420" s="74">
        <f t="shared" si="63"/>
        <v>7.29</v>
      </c>
      <c r="P420" s="42"/>
    </row>
    <row r="421" spans="1:16" s="3" customFormat="1" x14ac:dyDescent="0.25">
      <c r="A421" s="5" t="s">
        <v>14</v>
      </c>
      <c r="B421" s="5">
        <v>2040003927</v>
      </c>
      <c r="C421" s="11" t="s">
        <v>632</v>
      </c>
      <c r="D421" s="5">
        <v>10</v>
      </c>
      <c r="E421" s="5" t="s">
        <v>9</v>
      </c>
      <c r="F421" s="5" t="s">
        <v>25</v>
      </c>
      <c r="G421" s="70">
        <v>30049099</v>
      </c>
      <c r="H421" s="71">
        <v>0.12</v>
      </c>
      <c r="I421" s="72">
        <v>212.3</v>
      </c>
      <c r="J421" s="73">
        <f t="shared" si="64"/>
        <v>37.909999999999997</v>
      </c>
      <c r="K421" s="74">
        <f t="shared" si="65"/>
        <v>174.39000000000001</v>
      </c>
      <c r="L421" s="75">
        <f t="shared" si="66"/>
        <v>151.64000000000001</v>
      </c>
      <c r="M421" s="73">
        <f t="shared" si="67"/>
        <v>15.16</v>
      </c>
      <c r="N421" s="74">
        <f t="shared" si="68"/>
        <v>136.48000000000002</v>
      </c>
      <c r="O421" s="74">
        <f t="shared" si="63"/>
        <v>22.75</v>
      </c>
      <c r="P421" s="42"/>
    </row>
    <row r="422" spans="1:16" s="3" customFormat="1" x14ac:dyDescent="0.25">
      <c r="A422" s="5" t="s">
        <v>14</v>
      </c>
      <c r="B422" s="5">
        <v>2040000573</v>
      </c>
      <c r="C422" s="11" t="s">
        <v>323</v>
      </c>
      <c r="D422" s="5">
        <v>10</v>
      </c>
      <c r="E422" s="5" t="s">
        <v>9</v>
      </c>
      <c r="F422" s="5" t="s">
        <v>51</v>
      </c>
      <c r="G422" s="70">
        <v>30049099</v>
      </c>
      <c r="H422" s="71">
        <v>0.12</v>
      </c>
      <c r="I422" s="72">
        <v>221.3</v>
      </c>
      <c r="J422" s="73">
        <f t="shared" si="64"/>
        <v>39.520000000000003</v>
      </c>
      <c r="K422" s="74">
        <f t="shared" si="65"/>
        <v>181.78</v>
      </c>
      <c r="L422" s="75">
        <f t="shared" si="66"/>
        <v>158.07</v>
      </c>
      <c r="M422" s="73">
        <f t="shared" si="67"/>
        <v>15.81</v>
      </c>
      <c r="N422" s="74">
        <f t="shared" si="68"/>
        <v>142.26</v>
      </c>
      <c r="O422" s="74">
        <f t="shared" si="63"/>
        <v>23.71</v>
      </c>
      <c r="P422" s="47"/>
    </row>
    <row r="423" spans="1:16" s="3" customFormat="1" x14ac:dyDescent="0.25">
      <c r="A423" s="5" t="s">
        <v>7</v>
      </c>
      <c r="B423" s="5">
        <v>2040000740</v>
      </c>
      <c r="C423" s="11" t="s">
        <v>362</v>
      </c>
      <c r="D423" s="5">
        <v>10</v>
      </c>
      <c r="E423" s="5" t="s">
        <v>31</v>
      </c>
      <c r="F423" s="5" t="s">
        <v>104</v>
      </c>
      <c r="G423" s="70">
        <v>30049099</v>
      </c>
      <c r="H423" s="71">
        <v>0.12</v>
      </c>
      <c r="I423" s="72">
        <v>107.3</v>
      </c>
      <c r="J423" s="73">
        <f t="shared" si="64"/>
        <v>19.16</v>
      </c>
      <c r="K423" s="74">
        <f t="shared" si="65"/>
        <v>88.14</v>
      </c>
      <c r="L423" s="75">
        <f t="shared" si="66"/>
        <v>76.64</v>
      </c>
      <c r="M423" s="73">
        <f t="shared" si="67"/>
        <v>7.66</v>
      </c>
      <c r="N423" s="74">
        <f t="shared" si="68"/>
        <v>68.98</v>
      </c>
      <c r="O423" s="74">
        <f t="shared" si="63"/>
        <v>11.5</v>
      </c>
      <c r="P423" s="42"/>
    </row>
    <row r="424" spans="1:16" s="3" customFormat="1" x14ac:dyDescent="0.25">
      <c r="A424" s="5" t="s">
        <v>7</v>
      </c>
      <c r="B424" s="5">
        <v>2040003578</v>
      </c>
      <c r="C424" s="11" t="s">
        <v>591</v>
      </c>
      <c r="D424" s="5">
        <v>10</v>
      </c>
      <c r="E424" s="5" t="s">
        <v>129</v>
      </c>
      <c r="F424" s="5" t="s">
        <v>83</v>
      </c>
      <c r="G424" s="70" t="s">
        <v>592</v>
      </c>
      <c r="H424" s="71">
        <v>0.12</v>
      </c>
      <c r="I424" s="72">
        <v>43.4</v>
      </c>
      <c r="J424" s="73">
        <f t="shared" si="64"/>
        <v>7.75</v>
      </c>
      <c r="K424" s="74">
        <f t="shared" si="65"/>
        <v>35.65</v>
      </c>
      <c r="L424" s="75">
        <f t="shared" si="66"/>
        <v>31</v>
      </c>
      <c r="M424" s="73">
        <f t="shared" si="67"/>
        <v>3.1</v>
      </c>
      <c r="N424" s="74">
        <f t="shared" si="68"/>
        <v>27.9</v>
      </c>
      <c r="O424" s="74">
        <f t="shared" si="63"/>
        <v>4.6500000000000004</v>
      </c>
      <c r="P424" s="42"/>
    </row>
    <row r="425" spans="1:16" s="3" customFormat="1" x14ac:dyDescent="0.25">
      <c r="A425" s="5" t="s">
        <v>14</v>
      </c>
      <c r="B425" s="5">
        <v>2040006595</v>
      </c>
      <c r="C425" s="19" t="s">
        <v>876</v>
      </c>
      <c r="D425" s="5" t="s">
        <v>530</v>
      </c>
      <c r="E425" s="5" t="s">
        <v>425</v>
      </c>
      <c r="F425" s="5" t="s">
        <v>858</v>
      </c>
      <c r="G425" s="70">
        <v>30049099</v>
      </c>
      <c r="H425" s="71">
        <v>0.12</v>
      </c>
      <c r="I425" s="72">
        <v>725</v>
      </c>
      <c r="J425" s="73">
        <f t="shared" si="64"/>
        <v>129.46</v>
      </c>
      <c r="K425" s="74">
        <f t="shared" si="65"/>
        <v>595.54</v>
      </c>
      <c r="L425" s="75">
        <f t="shared" si="66"/>
        <v>517.8599999999999</v>
      </c>
      <c r="M425" s="73">
        <f t="shared" si="67"/>
        <v>51.79</v>
      </c>
      <c r="N425" s="74">
        <f t="shared" si="68"/>
        <v>466.07</v>
      </c>
      <c r="O425" s="74">
        <f t="shared" si="63"/>
        <v>77.680000000000007</v>
      </c>
      <c r="P425" s="42"/>
    </row>
    <row r="426" spans="1:16" s="3" customFormat="1" x14ac:dyDescent="0.25">
      <c r="A426" s="5" t="s">
        <v>7</v>
      </c>
      <c r="B426" s="5">
        <v>2030000187</v>
      </c>
      <c r="C426" s="9" t="s">
        <v>84</v>
      </c>
      <c r="D426" s="5">
        <v>10</v>
      </c>
      <c r="E426" s="5" t="s">
        <v>9</v>
      </c>
      <c r="F426" s="5" t="s">
        <v>83</v>
      </c>
      <c r="G426" s="70">
        <v>30049081</v>
      </c>
      <c r="H426" s="71">
        <v>0.12</v>
      </c>
      <c r="I426" s="72">
        <v>14.59</v>
      </c>
      <c r="J426" s="73">
        <f t="shared" si="64"/>
        <v>2.61</v>
      </c>
      <c r="K426" s="74">
        <f t="shared" si="65"/>
        <v>11.98</v>
      </c>
      <c r="L426" s="75">
        <f t="shared" si="66"/>
        <v>10.42</v>
      </c>
      <c r="M426" s="73">
        <f t="shared" si="67"/>
        <v>1.04</v>
      </c>
      <c r="N426" s="74">
        <f t="shared" si="68"/>
        <v>9.3800000000000008</v>
      </c>
      <c r="O426" s="74">
        <f t="shared" si="63"/>
        <v>1.56</v>
      </c>
      <c r="P426" s="42"/>
    </row>
    <row r="427" spans="1:16" s="3" customFormat="1" x14ac:dyDescent="0.25">
      <c r="A427" s="5" t="s">
        <v>7</v>
      </c>
      <c r="B427" s="6">
        <v>2040000366</v>
      </c>
      <c r="C427" s="7" t="s">
        <v>244</v>
      </c>
      <c r="D427" s="6">
        <v>10</v>
      </c>
      <c r="E427" s="6" t="s">
        <v>9</v>
      </c>
      <c r="F427" s="5" t="s">
        <v>10</v>
      </c>
      <c r="G427" s="70">
        <v>30042034</v>
      </c>
      <c r="H427" s="71">
        <v>0.12</v>
      </c>
      <c r="I427" s="72">
        <v>62.43</v>
      </c>
      <c r="J427" s="73">
        <f t="shared" si="64"/>
        <v>11.15</v>
      </c>
      <c r="K427" s="73">
        <f t="shared" si="65"/>
        <v>51.28</v>
      </c>
      <c r="L427" s="75">
        <f t="shared" si="66"/>
        <v>44.59</v>
      </c>
      <c r="M427" s="73">
        <f t="shared" si="67"/>
        <v>4.46</v>
      </c>
      <c r="N427" s="73">
        <f t="shared" si="68"/>
        <v>40.130000000000003</v>
      </c>
      <c r="O427" s="74">
        <f t="shared" si="63"/>
        <v>6.69</v>
      </c>
      <c r="P427" s="42"/>
    </row>
    <row r="428" spans="1:16" s="3" customFormat="1" x14ac:dyDescent="0.25">
      <c r="A428" s="5" t="s">
        <v>14</v>
      </c>
      <c r="B428" s="5">
        <v>2040000560</v>
      </c>
      <c r="C428" s="11" t="s">
        <v>316</v>
      </c>
      <c r="D428" s="5">
        <v>10</v>
      </c>
      <c r="E428" s="5" t="s">
        <v>9</v>
      </c>
      <c r="F428" s="5" t="s">
        <v>317</v>
      </c>
      <c r="G428" s="70">
        <v>30049099</v>
      </c>
      <c r="H428" s="71">
        <v>0.05</v>
      </c>
      <c r="I428" s="72">
        <v>760.5</v>
      </c>
      <c r="J428" s="73">
        <f t="shared" si="64"/>
        <v>144.86000000000001</v>
      </c>
      <c r="K428" s="74">
        <f t="shared" si="65"/>
        <v>615.64</v>
      </c>
      <c r="L428" s="75">
        <f t="shared" si="66"/>
        <v>579.42999999999995</v>
      </c>
      <c r="M428" s="73">
        <f t="shared" si="67"/>
        <v>57.94</v>
      </c>
      <c r="N428" s="74">
        <f t="shared" si="68"/>
        <v>521.49</v>
      </c>
      <c r="O428" s="74">
        <f>ROUND(I428*5%/105%,2)</f>
        <v>36.21</v>
      </c>
      <c r="P428" s="42"/>
    </row>
    <row r="429" spans="1:16" s="3" customFormat="1" x14ac:dyDescent="0.25">
      <c r="A429" s="5" t="s">
        <v>14</v>
      </c>
      <c r="B429" s="5">
        <v>2040003929</v>
      </c>
      <c r="C429" s="11" t="s">
        <v>634</v>
      </c>
      <c r="D429" s="5">
        <v>10</v>
      </c>
      <c r="E429" s="5" t="s">
        <v>9</v>
      </c>
      <c r="F429" s="5" t="s">
        <v>25</v>
      </c>
      <c r="G429" s="70">
        <v>30049099</v>
      </c>
      <c r="H429" s="71">
        <v>0.12</v>
      </c>
      <c r="I429" s="72">
        <v>199</v>
      </c>
      <c r="J429" s="73">
        <f t="shared" si="64"/>
        <v>35.54</v>
      </c>
      <c r="K429" s="74">
        <f t="shared" si="65"/>
        <v>163.46</v>
      </c>
      <c r="L429" s="75">
        <f t="shared" si="66"/>
        <v>142.14000000000001</v>
      </c>
      <c r="M429" s="73">
        <f t="shared" si="67"/>
        <v>14.21</v>
      </c>
      <c r="N429" s="74">
        <f t="shared" si="68"/>
        <v>127.93</v>
      </c>
      <c r="O429" s="74">
        <f>ROUND(I429*12%/112%,2)</f>
        <v>21.32</v>
      </c>
      <c r="P429" s="42"/>
    </row>
    <row r="430" spans="1:16" s="3" customFormat="1" x14ac:dyDescent="0.25">
      <c r="A430" s="5" t="s">
        <v>7</v>
      </c>
      <c r="B430" s="5">
        <v>2040000681</v>
      </c>
      <c r="C430" s="11" t="s">
        <v>347</v>
      </c>
      <c r="D430" s="5">
        <v>10</v>
      </c>
      <c r="E430" s="5" t="s">
        <v>9</v>
      </c>
      <c r="F430" s="5" t="s">
        <v>109</v>
      </c>
      <c r="G430" s="70" t="s">
        <v>225</v>
      </c>
      <c r="H430" s="71">
        <v>0.12</v>
      </c>
      <c r="I430" s="72">
        <v>78</v>
      </c>
      <c r="J430" s="73">
        <f t="shared" si="64"/>
        <v>13.93</v>
      </c>
      <c r="K430" s="74">
        <f t="shared" si="65"/>
        <v>64.069999999999993</v>
      </c>
      <c r="L430" s="75">
        <f t="shared" si="66"/>
        <v>55.709999999999994</v>
      </c>
      <c r="M430" s="73">
        <f t="shared" si="67"/>
        <v>5.57</v>
      </c>
      <c r="N430" s="74">
        <f t="shared" si="68"/>
        <v>50.139999999999993</v>
      </c>
      <c r="O430" s="74">
        <f>ROUND(I430*12%/112%,2)</f>
        <v>8.36</v>
      </c>
      <c r="P430" s="42"/>
    </row>
    <row r="431" spans="1:16" s="3" customFormat="1" x14ac:dyDescent="0.25">
      <c r="A431" s="5" t="s">
        <v>14</v>
      </c>
      <c r="B431" s="5">
        <v>2040003928</v>
      </c>
      <c r="C431" s="11" t="s">
        <v>633</v>
      </c>
      <c r="D431" s="5">
        <v>10</v>
      </c>
      <c r="E431" s="5" t="s">
        <v>9</v>
      </c>
      <c r="F431" s="5" t="s">
        <v>25</v>
      </c>
      <c r="G431" s="70">
        <v>30049099</v>
      </c>
      <c r="H431" s="71">
        <v>0.12</v>
      </c>
      <c r="I431" s="72">
        <v>132.6</v>
      </c>
      <c r="J431" s="73">
        <f t="shared" si="64"/>
        <v>23.68</v>
      </c>
      <c r="K431" s="74">
        <f t="shared" si="65"/>
        <v>108.91999999999999</v>
      </c>
      <c r="L431" s="75">
        <f t="shared" si="66"/>
        <v>94.70999999999998</v>
      </c>
      <c r="M431" s="73">
        <f t="shared" si="67"/>
        <v>9.4700000000000006</v>
      </c>
      <c r="N431" s="74">
        <f t="shared" si="68"/>
        <v>85.239999999999981</v>
      </c>
      <c r="O431" s="74">
        <f>ROUND(I431*12%/112%,2)</f>
        <v>14.21</v>
      </c>
      <c r="P431" s="42"/>
    </row>
    <row r="432" spans="1:16" s="3" customFormat="1" x14ac:dyDescent="0.25">
      <c r="A432" s="5" t="s">
        <v>14</v>
      </c>
      <c r="B432" s="5">
        <v>2040005775</v>
      </c>
      <c r="C432" s="9" t="s">
        <v>718</v>
      </c>
      <c r="D432" s="5">
        <v>10</v>
      </c>
      <c r="E432" s="5" t="s">
        <v>9</v>
      </c>
      <c r="F432" s="5" t="s">
        <v>23</v>
      </c>
      <c r="G432" s="70">
        <v>30043190</v>
      </c>
      <c r="H432" s="71">
        <v>0.12</v>
      </c>
      <c r="I432" s="72">
        <v>14.59</v>
      </c>
      <c r="J432" s="73">
        <f t="shared" si="64"/>
        <v>2.61</v>
      </c>
      <c r="K432" s="74">
        <f t="shared" si="65"/>
        <v>11.98</v>
      </c>
      <c r="L432" s="75">
        <f t="shared" si="66"/>
        <v>10.42</v>
      </c>
      <c r="M432" s="73">
        <f t="shared" si="67"/>
        <v>1.04</v>
      </c>
      <c r="N432" s="74">
        <f t="shared" si="68"/>
        <v>9.3800000000000008</v>
      </c>
      <c r="O432" s="74">
        <f>ROUND(I432*12%/112%,2)</f>
        <v>1.56</v>
      </c>
      <c r="P432" s="42"/>
    </row>
    <row r="433" spans="1:16" s="3" customFormat="1" x14ac:dyDescent="0.25">
      <c r="A433" s="5" t="s">
        <v>7</v>
      </c>
      <c r="B433" s="5">
        <v>2040001188</v>
      </c>
      <c r="C433" s="11" t="s">
        <v>460</v>
      </c>
      <c r="D433" s="5">
        <v>5</v>
      </c>
      <c r="E433" s="5" t="s">
        <v>31</v>
      </c>
      <c r="F433" s="5" t="s">
        <v>109</v>
      </c>
      <c r="G433" s="70">
        <v>30049039</v>
      </c>
      <c r="H433" s="71">
        <v>0.12</v>
      </c>
      <c r="I433" s="72">
        <v>128</v>
      </c>
      <c r="J433" s="73">
        <f t="shared" si="64"/>
        <v>22.86</v>
      </c>
      <c r="K433" s="74">
        <f t="shared" si="65"/>
        <v>105.14</v>
      </c>
      <c r="L433" s="75">
        <f t="shared" si="66"/>
        <v>91.43</v>
      </c>
      <c r="M433" s="73">
        <f t="shared" si="67"/>
        <v>9.14</v>
      </c>
      <c r="N433" s="74">
        <f t="shared" si="68"/>
        <v>82.289999999999992</v>
      </c>
      <c r="O433" s="74">
        <f>ROUND(I433*12%/112%,2)</f>
        <v>13.71</v>
      </c>
      <c r="P433" s="42"/>
    </row>
    <row r="434" spans="1:16" s="3" customFormat="1" x14ac:dyDescent="0.25">
      <c r="A434" s="5" t="s">
        <v>14</v>
      </c>
      <c r="B434" s="5">
        <v>2030000587</v>
      </c>
      <c r="C434" s="11" t="s">
        <v>892</v>
      </c>
      <c r="D434" s="5">
        <v>60</v>
      </c>
      <c r="E434" s="5" t="s">
        <v>12</v>
      </c>
      <c r="F434" s="5" t="s">
        <v>885</v>
      </c>
      <c r="G434" s="70">
        <v>33051090</v>
      </c>
      <c r="H434" s="71">
        <v>0.28000000000000003</v>
      </c>
      <c r="I434" s="72">
        <v>425</v>
      </c>
      <c r="J434" s="73">
        <f t="shared" si="64"/>
        <v>66.41</v>
      </c>
      <c r="K434" s="74">
        <f t="shared" si="65"/>
        <v>358.59000000000003</v>
      </c>
      <c r="L434" s="75">
        <f t="shared" si="66"/>
        <v>265.62</v>
      </c>
      <c r="M434" s="73">
        <f t="shared" si="67"/>
        <v>26.56</v>
      </c>
      <c r="N434" s="74">
        <f t="shared" si="68"/>
        <v>239.06000000000003</v>
      </c>
      <c r="O434" s="74">
        <f>ROUND(I434*28%/128%,2)</f>
        <v>92.97</v>
      </c>
      <c r="P434" s="42"/>
    </row>
    <row r="435" spans="1:16" s="3" customFormat="1" x14ac:dyDescent="0.25">
      <c r="A435" s="5" t="s">
        <v>7</v>
      </c>
      <c r="B435" s="6">
        <v>2040000295</v>
      </c>
      <c r="C435" s="7" t="s">
        <v>208</v>
      </c>
      <c r="D435" s="6">
        <v>100</v>
      </c>
      <c r="E435" s="6" t="s">
        <v>12</v>
      </c>
      <c r="F435" s="5" t="s">
        <v>10</v>
      </c>
      <c r="G435" s="70">
        <v>30042013</v>
      </c>
      <c r="H435" s="71">
        <v>0.12</v>
      </c>
      <c r="I435" s="72">
        <v>16.760000000000002</v>
      </c>
      <c r="J435" s="73">
        <f t="shared" si="64"/>
        <v>2.99</v>
      </c>
      <c r="K435" s="73">
        <f t="shared" si="65"/>
        <v>13.770000000000001</v>
      </c>
      <c r="L435" s="75">
        <f t="shared" si="66"/>
        <v>11.97</v>
      </c>
      <c r="M435" s="73">
        <f t="shared" si="67"/>
        <v>1.2</v>
      </c>
      <c r="N435" s="73">
        <f t="shared" si="68"/>
        <v>10.770000000000001</v>
      </c>
      <c r="O435" s="74">
        <f t="shared" ref="O435:O453" si="69">ROUND(I435*12%/112%,2)</f>
        <v>1.8</v>
      </c>
      <c r="P435" s="42"/>
    </row>
    <row r="436" spans="1:16" s="3" customFormat="1" x14ac:dyDescent="0.25">
      <c r="A436" s="5" t="s">
        <v>14</v>
      </c>
      <c r="B436" s="5">
        <v>2040001211</v>
      </c>
      <c r="C436" s="11" t="s">
        <v>474</v>
      </c>
      <c r="D436" s="5">
        <v>10</v>
      </c>
      <c r="E436" s="5" t="s">
        <v>9</v>
      </c>
      <c r="F436" s="5" t="s">
        <v>16</v>
      </c>
      <c r="G436" s="70">
        <v>30049099</v>
      </c>
      <c r="H436" s="71">
        <v>0.12</v>
      </c>
      <c r="I436" s="72">
        <v>196.9</v>
      </c>
      <c r="J436" s="73">
        <f t="shared" si="64"/>
        <v>35.159999999999997</v>
      </c>
      <c r="K436" s="74">
        <f t="shared" si="65"/>
        <v>161.74</v>
      </c>
      <c r="L436" s="75">
        <f t="shared" si="66"/>
        <v>140.64000000000001</v>
      </c>
      <c r="M436" s="73">
        <f t="shared" si="67"/>
        <v>14.06</v>
      </c>
      <c r="N436" s="74">
        <f t="shared" si="68"/>
        <v>126.58000000000001</v>
      </c>
      <c r="O436" s="74">
        <f t="shared" si="69"/>
        <v>21.1</v>
      </c>
      <c r="P436" s="42"/>
    </row>
    <row r="437" spans="1:16" s="3" customFormat="1" x14ac:dyDescent="0.25">
      <c r="A437" s="5" t="s">
        <v>7</v>
      </c>
      <c r="B437" s="6">
        <v>2040000870</v>
      </c>
      <c r="C437" s="7" t="s">
        <v>406</v>
      </c>
      <c r="D437" s="6">
        <v>150</v>
      </c>
      <c r="E437" s="6" t="s">
        <v>12</v>
      </c>
      <c r="F437" s="5" t="s">
        <v>10</v>
      </c>
      <c r="G437" s="70">
        <v>30049011</v>
      </c>
      <c r="H437" s="71">
        <v>0.12</v>
      </c>
      <c r="I437" s="72">
        <v>43.5</v>
      </c>
      <c r="J437" s="73">
        <f t="shared" si="64"/>
        <v>7.77</v>
      </c>
      <c r="K437" s="73">
        <f t="shared" si="65"/>
        <v>35.730000000000004</v>
      </c>
      <c r="L437" s="75">
        <f t="shared" si="66"/>
        <v>31.070000000000004</v>
      </c>
      <c r="M437" s="73">
        <f t="shared" si="67"/>
        <v>3.11</v>
      </c>
      <c r="N437" s="73">
        <f t="shared" si="68"/>
        <v>27.960000000000004</v>
      </c>
      <c r="O437" s="74">
        <f t="shared" si="69"/>
        <v>4.66</v>
      </c>
      <c r="P437" s="42"/>
    </row>
    <row r="438" spans="1:16" s="3" customFormat="1" x14ac:dyDescent="0.25">
      <c r="A438" s="5" t="s">
        <v>7</v>
      </c>
      <c r="B438" s="5">
        <v>2040003391</v>
      </c>
      <c r="C438" s="11" t="s">
        <v>580</v>
      </c>
      <c r="D438" s="5">
        <v>10</v>
      </c>
      <c r="E438" s="5" t="s">
        <v>9</v>
      </c>
      <c r="F438" s="5" t="s">
        <v>109</v>
      </c>
      <c r="G438" s="70">
        <v>30049069</v>
      </c>
      <c r="H438" s="71">
        <v>0.12</v>
      </c>
      <c r="I438" s="72">
        <v>111.5</v>
      </c>
      <c r="J438" s="73">
        <f t="shared" si="64"/>
        <v>19.91</v>
      </c>
      <c r="K438" s="74">
        <f t="shared" si="65"/>
        <v>91.59</v>
      </c>
      <c r="L438" s="75">
        <f t="shared" si="66"/>
        <v>79.64</v>
      </c>
      <c r="M438" s="73">
        <f t="shared" si="67"/>
        <v>7.96</v>
      </c>
      <c r="N438" s="74">
        <f t="shared" si="68"/>
        <v>71.680000000000007</v>
      </c>
      <c r="O438" s="74">
        <f t="shared" si="69"/>
        <v>11.95</v>
      </c>
      <c r="P438" s="42"/>
    </row>
    <row r="439" spans="1:16" s="3" customFormat="1" x14ac:dyDescent="0.25">
      <c r="A439" s="5" t="s">
        <v>7</v>
      </c>
      <c r="B439" s="5">
        <v>2030002403</v>
      </c>
      <c r="C439" s="15" t="s">
        <v>167</v>
      </c>
      <c r="D439" s="16">
        <v>100</v>
      </c>
      <c r="E439" s="8" t="s">
        <v>150</v>
      </c>
      <c r="F439" s="5" t="s">
        <v>104</v>
      </c>
      <c r="G439" s="70">
        <v>30049099</v>
      </c>
      <c r="H439" s="71">
        <v>0.12</v>
      </c>
      <c r="I439" s="72">
        <v>76</v>
      </c>
      <c r="J439" s="73">
        <f t="shared" si="64"/>
        <v>13.57</v>
      </c>
      <c r="K439" s="74">
        <f t="shared" si="65"/>
        <v>62.43</v>
      </c>
      <c r="L439" s="75">
        <f t="shared" si="66"/>
        <v>54.29</v>
      </c>
      <c r="M439" s="73">
        <f t="shared" si="67"/>
        <v>5.43</v>
      </c>
      <c r="N439" s="74">
        <f t="shared" si="68"/>
        <v>48.86</v>
      </c>
      <c r="O439" s="74">
        <f t="shared" si="69"/>
        <v>8.14</v>
      </c>
      <c r="P439" s="42"/>
    </row>
    <row r="440" spans="1:16" s="3" customFormat="1" x14ac:dyDescent="0.25">
      <c r="A440" s="5" t="s">
        <v>14</v>
      </c>
      <c r="B440" s="5">
        <v>2040001427</v>
      </c>
      <c r="C440" s="11" t="s">
        <v>520</v>
      </c>
      <c r="D440" s="5">
        <v>10</v>
      </c>
      <c r="E440" s="5" t="s">
        <v>9</v>
      </c>
      <c r="F440" s="5" t="s">
        <v>21</v>
      </c>
      <c r="G440" s="70">
        <v>30049079</v>
      </c>
      <c r="H440" s="71">
        <v>0.12</v>
      </c>
      <c r="I440" s="72">
        <v>233.3</v>
      </c>
      <c r="J440" s="73">
        <f t="shared" si="64"/>
        <v>41.66</v>
      </c>
      <c r="K440" s="74">
        <f t="shared" si="65"/>
        <v>191.64000000000001</v>
      </c>
      <c r="L440" s="75">
        <f t="shared" si="66"/>
        <v>166.64000000000001</v>
      </c>
      <c r="M440" s="73">
        <f t="shared" si="67"/>
        <v>16.66</v>
      </c>
      <c r="N440" s="74">
        <f t="shared" si="68"/>
        <v>149.98000000000002</v>
      </c>
      <c r="O440" s="74">
        <f t="shared" si="69"/>
        <v>25</v>
      </c>
      <c r="P440" s="42"/>
    </row>
    <row r="441" spans="1:16" s="3" customFormat="1" x14ac:dyDescent="0.25">
      <c r="A441" s="5" t="s">
        <v>7</v>
      </c>
      <c r="B441" s="5">
        <v>2040003259</v>
      </c>
      <c r="C441" s="11" t="s">
        <v>569</v>
      </c>
      <c r="D441" s="5">
        <v>10</v>
      </c>
      <c r="E441" s="5" t="s">
        <v>9</v>
      </c>
      <c r="F441" s="5" t="s">
        <v>32</v>
      </c>
      <c r="G441" s="70" t="s">
        <v>458</v>
      </c>
      <c r="H441" s="71">
        <v>0.12</v>
      </c>
      <c r="I441" s="72">
        <v>157</v>
      </c>
      <c r="J441" s="73">
        <f t="shared" si="64"/>
        <v>28.04</v>
      </c>
      <c r="K441" s="74">
        <f t="shared" si="65"/>
        <v>128.96</v>
      </c>
      <c r="L441" s="75">
        <f t="shared" si="66"/>
        <v>112.14000000000001</v>
      </c>
      <c r="M441" s="73">
        <f t="shared" si="67"/>
        <v>11.21</v>
      </c>
      <c r="N441" s="74">
        <f t="shared" si="68"/>
        <v>100.93</v>
      </c>
      <c r="O441" s="74">
        <f t="shared" si="69"/>
        <v>16.82</v>
      </c>
      <c r="P441" s="42"/>
    </row>
    <row r="442" spans="1:16" s="3" customFormat="1" x14ac:dyDescent="0.25">
      <c r="A442" s="5" t="s">
        <v>7</v>
      </c>
      <c r="B442" s="5">
        <v>2040006144</v>
      </c>
      <c r="C442" s="11" t="s">
        <v>745</v>
      </c>
      <c r="D442" s="5">
        <v>100</v>
      </c>
      <c r="E442" s="5" t="s">
        <v>12</v>
      </c>
      <c r="F442" s="5" t="s">
        <v>40</v>
      </c>
      <c r="G442" s="70">
        <v>30049099</v>
      </c>
      <c r="H442" s="71">
        <v>0.12</v>
      </c>
      <c r="I442" s="72">
        <v>75</v>
      </c>
      <c r="J442" s="73">
        <f t="shared" si="64"/>
        <v>13.39</v>
      </c>
      <c r="K442" s="74">
        <f t="shared" si="65"/>
        <v>61.61</v>
      </c>
      <c r="L442" s="75">
        <f t="shared" si="66"/>
        <v>53.57</v>
      </c>
      <c r="M442" s="73">
        <f t="shared" si="67"/>
        <v>5.36</v>
      </c>
      <c r="N442" s="74">
        <f t="shared" si="68"/>
        <v>48.21</v>
      </c>
      <c r="O442" s="74">
        <f t="shared" si="69"/>
        <v>8.0399999999999991</v>
      </c>
      <c r="P442" s="42"/>
    </row>
    <row r="443" spans="1:16" s="3" customFormat="1" x14ac:dyDescent="0.25">
      <c r="A443" s="5" t="s">
        <v>14</v>
      </c>
      <c r="B443" s="5">
        <v>2040000558</v>
      </c>
      <c r="C443" s="11" t="s">
        <v>314</v>
      </c>
      <c r="D443" s="5">
        <v>10</v>
      </c>
      <c r="E443" s="5" t="s">
        <v>9</v>
      </c>
      <c r="F443" s="5" t="s">
        <v>51</v>
      </c>
      <c r="G443" s="70">
        <v>30049099</v>
      </c>
      <c r="H443" s="71">
        <v>0.12</v>
      </c>
      <c r="I443" s="72">
        <v>128.1</v>
      </c>
      <c r="J443" s="73">
        <f t="shared" si="64"/>
        <v>22.87</v>
      </c>
      <c r="K443" s="74">
        <f t="shared" si="65"/>
        <v>105.22999999999999</v>
      </c>
      <c r="L443" s="75">
        <f t="shared" si="66"/>
        <v>91.499999999999986</v>
      </c>
      <c r="M443" s="73">
        <f t="shared" si="67"/>
        <v>9.15</v>
      </c>
      <c r="N443" s="74">
        <f t="shared" si="68"/>
        <v>82.34999999999998</v>
      </c>
      <c r="O443" s="74">
        <f t="shared" si="69"/>
        <v>13.73</v>
      </c>
      <c r="P443" s="42"/>
    </row>
    <row r="444" spans="1:16" s="3" customFormat="1" x14ac:dyDescent="0.25">
      <c r="A444" s="5" t="s">
        <v>7</v>
      </c>
      <c r="B444" s="5">
        <v>2030000337</v>
      </c>
      <c r="C444" s="11" t="s">
        <v>128</v>
      </c>
      <c r="D444" s="5">
        <v>50</v>
      </c>
      <c r="E444" s="5" t="s">
        <v>129</v>
      </c>
      <c r="F444" s="5" t="s">
        <v>104</v>
      </c>
      <c r="G444" s="70">
        <v>30049011</v>
      </c>
      <c r="H444" s="71">
        <v>0.12</v>
      </c>
      <c r="I444" s="72">
        <v>90.1</v>
      </c>
      <c r="J444" s="73">
        <f t="shared" si="64"/>
        <v>16.09</v>
      </c>
      <c r="K444" s="74">
        <f t="shared" si="65"/>
        <v>74.009999999999991</v>
      </c>
      <c r="L444" s="75">
        <f t="shared" si="66"/>
        <v>64.359999999999985</v>
      </c>
      <c r="M444" s="73">
        <f t="shared" si="67"/>
        <v>6.44</v>
      </c>
      <c r="N444" s="74">
        <f t="shared" si="68"/>
        <v>57.919999999999995</v>
      </c>
      <c r="O444" s="74">
        <f t="shared" si="69"/>
        <v>9.65</v>
      </c>
      <c r="P444" s="47"/>
    </row>
    <row r="445" spans="1:16" s="3" customFormat="1" x14ac:dyDescent="0.25">
      <c r="A445" s="5" t="s">
        <v>14</v>
      </c>
      <c r="B445" s="5">
        <v>2030000224</v>
      </c>
      <c r="C445" s="11" t="s">
        <v>99</v>
      </c>
      <c r="D445" s="5">
        <v>30</v>
      </c>
      <c r="E445" s="5" t="s">
        <v>9</v>
      </c>
      <c r="F445" s="5" t="s">
        <v>16</v>
      </c>
      <c r="G445" s="70">
        <v>30045010</v>
      </c>
      <c r="H445" s="71">
        <v>0.12</v>
      </c>
      <c r="I445" s="72">
        <v>329.7</v>
      </c>
      <c r="J445" s="73">
        <f t="shared" si="64"/>
        <v>58.87</v>
      </c>
      <c r="K445" s="74">
        <f t="shared" si="65"/>
        <v>270.83</v>
      </c>
      <c r="L445" s="75">
        <f t="shared" si="66"/>
        <v>235.5</v>
      </c>
      <c r="M445" s="73">
        <f t="shared" si="67"/>
        <v>23.55</v>
      </c>
      <c r="N445" s="74">
        <f t="shared" si="68"/>
        <v>211.95</v>
      </c>
      <c r="O445" s="74">
        <f t="shared" si="69"/>
        <v>35.33</v>
      </c>
      <c r="P445" s="42"/>
    </row>
    <row r="446" spans="1:16" s="3" customFormat="1" x14ac:dyDescent="0.25">
      <c r="A446" s="5" t="s">
        <v>7</v>
      </c>
      <c r="B446" s="6">
        <v>2040003570</v>
      </c>
      <c r="C446" s="7" t="s">
        <v>585</v>
      </c>
      <c r="D446" s="6">
        <v>10</v>
      </c>
      <c r="E446" s="6" t="s">
        <v>9</v>
      </c>
      <c r="F446" s="5" t="s">
        <v>10</v>
      </c>
      <c r="G446" s="70">
        <v>30042019</v>
      </c>
      <c r="H446" s="71">
        <v>0.12</v>
      </c>
      <c r="I446" s="72">
        <v>302.2</v>
      </c>
      <c r="J446" s="73">
        <f t="shared" si="64"/>
        <v>53.96</v>
      </c>
      <c r="K446" s="73">
        <f t="shared" si="65"/>
        <v>248.23999999999998</v>
      </c>
      <c r="L446" s="75">
        <f t="shared" si="66"/>
        <v>215.85999999999999</v>
      </c>
      <c r="M446" s="73">
        <f t="shared" si="67"/>
        <v>21.59</v>
      </c>
      <c r="N446" s="73">
        <f t="shared" si="68"/>
        <v>194.26999999999998</v>
      </c>
      <c r="O446" s="74">
        <f t="shared" si="69"/>
        <v>32.380000000000003</v>
      </c>
      <c r="P446" s="42"/>
    </row>
    <row r="447" spans="1:16" s="3" customFormat="1" x14ac:dyDescent="0.25">
      <c r="A447" s="5" t="s">
        <v>14</v>
      </c>
      <c r="B447" s="5">
        <v>2040000570</v>
      </c>
      <c r="C447" s="11" t="s">
        <v>140</v>
      </c>
      <c r="D447" s="5">
        <v>10</v>
      </c>
      <c r="E447" s="5" t="s">
        <v>9</v>
      </c>
      <c r="F447" s="5" t="s">
        <v>51</v>
      </c>
      <c r="G447" s="70">
        <v>30049099</v>
      </c>
      <c r="H447" s="71">
        <v>0.12</v>
      </c>
      <c r="I447" s="72">
        <v>99.85</v>
      </c>
      <c r="J447" s="73">
        <f t="shared" si="64"/>
        <v>17.829999999999998</v>
      </c>
      <c r="K447" s="74">
        <f t="shared" si="65"/>
        <v>82.02</v>
      </c>
      <c r="L447" s="75">
        <f t="shared" si="66"/>
        <v>71.319999999999993</v>
      </c>
      <c r="M447" s="73">
        <f t="shared" si="67"/>
        <v>7.13</v>
      </c>
      <c r="N447" s="74">
        <f t="shared" si="68"/>
        <v>64.19</v>
      </c>
      <c r="O447" s="74">
        <f t="shared" si="69"/>
        <v>10.7</v>
      </c>
      <c r="P447" s="47"/>
    </row>
    <row r="448" spans="1:16" s="3" customFormat="1" x14ac:dyDescent="0.25">
      <c r="A448" s="5" t="s">
        <v>7</v>
      </c>
      <c r="B448" s="5">
        <v>2040000680</v>
      </c>
      <c r="C448" s="11" t="s">
        <v>346</v>
      </c>
      <c r="D448" s="5">
        <v>10</v>
      </c>
      <c r="E448" s="5" t="s">
        <v>9</v>
      </c>
      <c r="F448" s="5" t="s">
        <v>109</v>
      </c>
      <c r="G448" s="70" t="s">
        <v>225</v>
      </c>
      <c r="H448" s="71">
        <v>0.12</v>
      </c>
      <c r="I448" s="72">
        <v>157</v>
      </c>
      <c r="J448" s="73">
        <f t="shared" si="64"/>
        <v>28.04</v>
      </c>
      <c r="K448" s="74">
        <f t="shared" si="65"/>
        <v>128.96</v>
      </c>
      <c r="L448" s="75">
        <f t="shared" si="66"/>
        <v>112.14000000000001</v>
      </c>
      <c r="M448" s="73">
        <f t="shared" si="67"/>
        <v>11.21</v>
      </c>
      <c r="N448" s="74">
        <f t="shared" si="68"/>
        <v>100.93</v>
      </c>
      <c r="O448" s="74">
        <f t="shared" si="69"/>
        <v>16.82</v>
      </c>
      <c r="P448" s="42"/>
    </row>
    <row r="449" spans="1:16" s="3" customFormat="1" x14ac:dyDescent="0.25">
      <c r="A449" s="5" t="s">
        <v>14</v>
      </c>
      <c r="B449" s="5">
        <v>2040001189</v>
      </c>
      <c r="C449" s="11" t="s">
        <v>461</v>
      </c>
      <c r="D449" s="5">
        <v>1</v>
      </c>
      <c r="E449" s="12" t="s">
        <v>12</v>
      </c>
      <c r="F449" s="5" t="s">
        <v>317</v>
      </c>
      <c r="G449" s="70">
        <v>30042019</v>
      </c>
      <c r="H449" s="71">
        <v>0.12</v>
      </c>
      <c r="I449" s="72">
        <v>3864</v>
      </c>
      <c r="J449" s="73">
        <f t="shared" si="64"/>
        <v>690</v>
      </c>
      <c r="K449" s="74">
        <f t="shared" si="65"/>
        <v>3174</v>
      </c>
      <c r="L449" s="75">
        <f t="shared" si="66"/>
        <v>2760</v>
      </c>
      <c r="M449" s="73">
        <f t="shared" si="67"/>
        <v>276</v>
      </c>
      <c r="N449" s="74">
        <f t="shared" si="68"/>
        <v>2484</v>
      </c>
      <c r="O449" s="74">
        <f t="shared" si="69"/>
        <v>414</v>
      </c>
      <c r="P449" s="42"/>
    </row>
    <row r="450" spans="1:16" s="3" customFormat="1" x14ac:dyDescent="0.25">
      <c r="A450" s="5" t="s">
        <v>7</v>
      </c>
      <c r="B450" s="5">
        <v>2040000247</v>
      </c>
      <c r="C450" s="11" t="s">
        <v>187</v>
      </c>
      <c r="D450" s="5">
        <v>50</v>
      </c>
      <c r="E450" s="5" t="s">
        <v>12</v>
      </c>
      <c r="F450" s="5" t="s">
        <v>106</v>
      </c>
      <c r="G450" s="70">
        <v>30049083</v>
      </c>
      <c r="H450" s="71">
        <v>0.12</v>
      </c>
      <c r="I450" s="72">
        <v>10.5</v>
      </c>
      <c r="J450" s="73">
        <f t="shared" si="64"/>
        <v>1.87</v>
      </c>
      <c r="K450" s="74">
        <f t="shared" si="65"/>
        <v>8.629999999999999</v>
      </c>
      <c r="L450" s="75">
        <f t="shared" si="66"/>
        <v>7.4999999999999991</v>
      </c>
      <c r="M450" s="73">
        <f t="shared" si="67"/>
        <v>0.75</v>
      </c>
      <c r="N450" s="74">
        <f t="shared" si="68"/>
        <v>6.7499999999999991</v>
      </c>
      <c r="O450" s="74">
        <f t="shared" si="69"/>
        <v>1.1299999999999999</v>
      </c>
      <c r="P450" s="42"/>
    </row>
    <row r="451" spans="1:16" s="3" customFormat="1" x14ac:dyDescent="0.25">
      <c r="A451" s="5" t="s">
        <v>7</v>
      </c>
      <c r="B451" s="31">
        <v>2040001467</v>
      </c>
      <c r="C451" s="26" t="s">
        <v>539</v>
      </c>
      <c r="D451" s="6">
        <v>6</v>
      </c>
      <c r="E451" s="6" t="s">
        <v>9</v>
      </c>
      <c r="F451" s="5" t="s">
        <v>10</v>
      </c>
      <c r="G451" s="70">
        <v>30042039</v>
      </c>
      <c r="H451" s="71">
        <v>0.12</v>
      </c>
      <c r="I451" s="72">
        <v>194.5</v>
      </c>
      <c r="J451" s="73">
        <f t="shared" si="64"/>
        <v>34.729999999999997</v>
      </c>
      <c r="K451" s="73">
        <f t="shared" si="65"/>
        <v>159.77000000000001</v>
      </c>
      <c r="L451" s="75">
        <f t="shared" si="66"/>
        <v>138.93</v>
      </c>
      <c r="M451" s="73">
        <f t="shared" si="67"/>
        <v>13.89</v>
      </c>
      <c r="N451" s="73">
        <f t="shared" si="68"/>
        <v>125.03999999999999</v>
      </c>
      <c r="O451" s="74">
        <f t="shared" si="69"/>
        <v>20.84</v>
      </c>
      <c r="P451" s="42"/>
    </row>
    <row r="452" spans="1:16" s="3" customFormat="1" x14ac:dyDescent="0.25">
      <c r="A452" s="5" t="s">
        <v>14</v>
      </c>
      <c r="B452" s="5">
        <v>2040003247</v>
      </c>
      <c r="C452" s="22" t="s">
        <v>559</v>
      </c>
      <c r="D452" s="5">
        <v>20</v>
      </c>
      <c r="E452" s="24" t="s">
        <v>9</v>
      </c>
      <c r="F452" s="5" t="s">
        <v>16</v>
      </c>
      <c r="G452" s="70">
        <v>30049099</v>
      </c>
      <c r="H452" s="71">
        <v>0.12</v>
      </c>
      <c r="I452" s="72">
        <v>393.9</v>
      </c>
      <c r="J452" s="73">
        <f t="shared" si="64"/>
        <v>70.34</v>
      </c>
      <c r="K452" s="74">
        <f t="shared" si="65"/>
        <v>323.55999999999995</v>
      </c>
      <c r="L452" s="75">
        <f t="shared" si="66"/>
        <v>281.35999999999996</v>
      </c>
      <c r="M452" s="73">
        <f t="shared" si="67"/>
        <v>28.14</v>
      </c>
      <c r="N452" s="74">
        <f t="shared" si="68"/>
        <v>253.21999999999997</v>
      </c>
      <c r="O452" s="74">
        <f t="shared" si="69"/>
        <v>42.2</v>
      </c>
      <c r="P452" s="42"/>
    </row>
    <row r="453" spans="1:16" s="3" customFormat="1" x14ac:dyDescent="0.25">
      <c r="A453" s="5" t="s">
        <v>7</v>
      </c>
      <c r="B453" s="5">
        <v>2040005465</v>
      </c>
      <c r="C453" s="11" t="s">
        <v>67</v>
      </c>
      <c r="D453" s="5">
        <v>10</v>
      </c>
      <c r="E453" s="5" t="s">
        <v>9</v>
      </c>
      <c r="F453" s="5" t="s">
        <v>32</v>
      </c>
      <c r="G453" s="70">
        <v>30049031</v>
      </c>
      <c r="H453" s="71">
        <v>0.12</v>
      </c>
      <c r="I453" s="72">
        <v>11.85</v>
      </c>
      <c r="J453" s="73">
        <f t="shared" si="64"/>
        <v>2.12</v>
      </c>
      <c r="K453" s="74">
        <f t="shared" si="65"/>
        <v>9.73</v>
      </c>
      <c r="L453" s="75">
        <f t="shared" si="66"/>
        <v>8.4600000000000009</v>
      </c>
      <c r="M453" s="73">
        <f t="shared" si="67"/>
        <v>0.85</v>
      </c>
      <c r="N453" s="74">
        <f t="shared" si="68"/>
        <v>7.6100000000000012</v>
      </c>
      <c r="O453" s="74">
        <f t="shared" si="69"/>
        <v>1.27</v>
      </c>
      <c r="P453" s="42"/>
    </row>
    <row r="454" spans="1:16" s="3" customFormat="1" x14ac:dyDescent="0.25">
      <c r="A454" s="5" t="s">
        <v>14</v>
      </c>
      <c r="B454" s="5">
        <v>2040006135</v>
      </c>
      <c r="C454" s="11" t="s">
        <v>950</v>
      </c>
      <c r="D454" s="5">
        <v>30</v>
      </c>
      <c r="E454" s="5" t="s">
        <v>693</v>
      </c>
      <c r="F454" s="5" t="s">
        <v>303</v>
      </c>
      <c r="G454" s="70">
        <v>33049990</v>
      </c>
      <c r="H454" s="71">
        <v>0.28000000000000003</v>
      </c>
      <c r="I454" s="72">
        <v>487</v>
      </c>
      <c r="J454" s="73">
        <f t="shared" si="64"/>
        <v>76.09</v>
      </c>
      <c r="K454" s="74">
        <f t="shared" si="65"/>
        <v>410.90999999999997</v>
      </c>
      <c r="L454" s="75">
        <f t="shared" si="66"/>
        <v>304.38</v>
      </c>
      <c r="M454" s="73">
        <f t="shared" si="67"/>
        <v>30.44</v>
      </c>
      <c r="N454" s="74">
        <f t="shared" si="68"/>
        <v>273.93999999999994</v>
      </c>
      <c r="O454" s="74">
        <f>ROUND(I454*28%/128%,2)</f>
        <v>106.53</v>
      </c>
      <c r="P454" s="42"/>
    </row>
    <row r="455" spans="1:16" s="3" customFormat="1" x14ac:dyDescent="0.25">
      <c r="A455" s="5" t="s">
        <v>14</v>
      </c>
      <c r="B455" s="5">
        <v>2040001496</v>
      </c>
      <c r="C455" s="28" t="s">
        <v>548</v>
      </c>
      <c r="D455" s="21" t="s">
        <v>549</v>
      </c>
      <c r="E455" s="5" t="s">
        <v>182</v>
      </c>
      <c r="F455" s="5" t="s">
        <v>180</v>
      </c>
      <c r="G455" s="70">
        <v>30042019</v>
      </c>
      <c r="H455" s="71">
        <v>0.12</v>
      </c>
      <c r="I455" s="72">
        <v>750</v>
      </c>
      <c r="J455" s="73">
        <f t="shared" si="64"/>
        <v>133.93</v>
      </c>
      <c r="K455" s="74">
        <f t="shared" si="65"/>
        <v>616.06999999999994</v>
      </c>
      <c r="L455" s="75">
        <f t="shared" si="66"/>
        <v>535.70999999999992</v>
      </c>
      <c r="M455" s="73">
        <f t="shared" si="67"/>
        <v>53.57</v>
      </c>
      <c r="N455" s="74">
        <f t="shared" si="68"/>
        <v>482.13999999999987</v>
      </c>
      <c r="O455" s="74">
        <f t="shared" ref="O455:O464" si="70">ROUND(I455*12%/112%,2)</f>
        <v>80.36</v>
      </c>
      <c r="P455" s="42"/>
    </row>
    <row r="456" spans="1:16" s="3" customFormat="1" x14ac:dyDescent="0.25">
      <c r="A456" s="5" t="s">
        <v>7</v>
      </c>
      <c r="B456" s="6">
        <v>2040001468</v>
      </c>
      <c r="C456" s="7" t="s">
        <v>540</v>
      </c>
      <c r="D456" s="6">
        <v>10</v>
      </c>
      <c r="E456" s="6" t="s">
        <v>9</v>
      </c>
      <c r="F456" s="5" t="s">
        <v>10</v>
      </c>
      <c r="G456" s="70">
        <v>30042039</v>
      </c>
      <c r="H456" s="71">
        <v>0.12</v>
      </c>
      <c r="I456" s="72">
        <v>252.77</v>
      </c>
      <c r="J456" s="73">
        <f t="shared" si="64"/>
        <v>45.14</v>
      </c>
      <c r="K456" s="73">
        <f t="shared" si="65"/>
        <v>207.63</v>
      </c>
      <c r="L456" s="75">
        <f t="shared" si="66"/>
        <v>180.55</v>
      </c>
      <c r="M456" s="73">
        <f t="shared" si="67"/>
        <v>18.059999999999999</v>
      </c>
      <c r="N456" s="73">
        <f t="shared" si="68"/>
        <v>162.49</v>
      </c>
      <c r="O456" s="74">
        <f t="shared" si="70"/>
        <v>27.08</v>
      </c>
      <c r="P456" s="42"/>
    </row>
    <row r="457" spans="1:16" s="3" customFormat="1" x14ac:dyDescent="0.25">
      <c r="A457" s="5" t="s">
        <v>7</v>
      </c>
      <c r="B457" s="6">
        <v>2040000720</v>
      </c>
      <c r="C457" s="7" t="s">
        <v>356</v>
      </c>
      <c r="D457" s="6">
        <v>10</v>
      </c>
      <c r="E457" s="6" t="s">
        <v>31</v>
      </c>
      <c r="F457" s="5" t="s">
        <v>10</v>
      </c>
      <c r="G457" s="70">
        <v>30045090</v>
      </c>
      <c r="H457" s="71">
        <v>0.12</v>
      </c>
      <c r="I457" s="72">
        <v>12.66</v>
      </c>
      <c r="J457" s="73">
        <f t="shared" si="64"/>
        <v>2.2599999999999998</v>
      </c>
      <c r="K457" s="73">
        <f t="shared" si="65"/>
        <v>10.4</v>
      </c>
      <c r="L457" s="75">
        <f t="shared" si="66"/>
        <v>9.0400000000000009</v>
      </c>
      <c r="M457" s="73">
        <f t="shared" si="67"/>
        <v>0.9</v>
      </c>
      <c r="N457" s="73">
        <f t="shared" si="68"/>
        <v>8.14</v>
      </c>
      <c r="O457" s="74">
        <f t="shared" si="70"/>
        <v>1.36</v>
      </c>
      <c r="P457" s="42"/>
    </row>
    <row r="458" spans="1:16" s="3" customFormat="1" x14ac:dyDescent="0.25">
      <c r="A458" s="5" t="s">
        <v>7</v>
      </c>
      <c r="B458" s="6">
        <v>2040000463</v>
      </c>
      <c r="C458" s="7" t="s">
        <v>281</v>
      </c>
      <c r="D458" s="6">
        <v>60</v>
      </c>
      <c r="E458" s="6" t="s">
        <v>12</v>
      </c>
      <c r="F458" s="5" t="s">
        <v>10</v>
      </c>
      <c r="G458" s="70">
        <v>30044060</v>
      </c>
      <c r="H458" s="71">
        <v>0.12</v>
      </c>
      <c r="I458" s="72">
        <v>32.9</v>
      </c>
      <c r="J458" s="73">
        <f t="shared" si="64"/>
        <v>5.87</v>
      </c>
      <c r="K458" s="73">
        <f t="shared" si="65"/>
        <v>27.029999999999998</v>
      </c>
      <c r="L458" s="75">
        <f t="shared" si="66"/>
        <v>23.499999999999996</v>
      </c>
      <c r="M458" s="73">
        <f t="shared" si="67"/>
        <v>2.35</v>
      </c>
      <c r="N458" s="73">
        <f t="shared" si="68"/>
        <v>21.149999999999995</v>
      </c>
      <c r="O458" s="74">
        <f t="shared" si="70"/>
        <v>3.53</v>
      </c>
      <c r="P458" s="42"/>
    </row>
    <row r="459" spans="1:16" s="3" customFormat="1" x14ac:dyDescent="0.25">
      <c r="A459" s="5" t="s">
        <v>14</v>
      </c>
      <c r="B459" s="5">
        <v>2040000576</v>
      </c>
      <c r="C459" s="11" t="s">
        <v>326</v>
      </c>
      <c r="D459" s="5">
        <v>10</v>
      </c>
      <c r="E459" s="5" t="s">
        <v>9</v>
      </c>
      <c r="F459" s="5" t="s">
        <v>51</v>
      </c>
      <c r="G459" s="70">
        <v>30049099</v>
      </c>
      <c r="H459" s="71">
        <v>0.12</v>
      </c>
      <c r="I459" s="72">
        <v>126.4</v>
      </c>
      <c r="J459" s="73">
        <f t="shared" si="64"/>
        <v>22.57</v>
      </c>
      <c r="K459" s="74">
        <f t="shared" si="65"/>
        <v>103.83000000000001</v>
      </c>
      <c r="L459" s="75">
        <f t="shared" si="66"/>
        <v>90.29000000000002</v>
      </c>
      <c r="M459" s="73">
        <f t="shared" si="67"/>
        <v>9.0299999999999994</v>
      </c>
      <c r="N459" s="74">
        <f t="shared" si="68"/>
        <v>81.260000000000019</v>
      </c>
      <c r="O459" s="74">
        <f t="shared" si="70"/>
        <v>13.54</v>
      </c>
      <c r="P459" s="42"/>
    </row>
    <row r="460" spans="1:16" s="3" customFormat="1" x14ac:dyDescent="0.25">
      <c r="A460" s="5" t="s">
        <v>14</v>
      </c>
      <c r="B460" s="5">
        <v>2040000753</v>
      </c>
      <c r="C460" s="11" t="s">
        <v>372</v>
      </c>
      <c r="D460" s="5">
        <v>10</v>
      </c>
      <c r="E460" s="5" t="s">
        <v>9</v>
      </c>
      <c r="F460" s="5" t="s">
        <v>171</v>
      </c>
      <c r="G460" s="70">
        <v>30049099</v>
      </c>
      <c r="H460" s="71">
        <v>0.12</v>
      </c>
      <c r="I460" s="72">
        <v>263.5</v>
      </c>
      <c r="J460" s="73">
        <f t="shared" si="64"/>
        <v>47.05</v>
      </c>
      <c r="K460" s="74">
        <f t="shared" si="65"/>
        <v>216.45</v>
      </c>
      <c r="L460" s="75">
        <f t="shared" si="66"/>
        <v>188.22</v>
      </c>
      <c r="M460" s="73">
        <f t="shared" si="67"/>
        <v>18.82</v>
      </c>
      <c r="N460" s="74">
        <f t="shared" si="68"/>
        <v>169.4</v>
      </c>
      <c r="O460" s="74">
        <f t="shared" si="70"/>
        <v>28.23</v>
      </c>
      <c r="P460" s="42"/>
    </row>
    <row r="461" spans="1:16" s="3" customFormat="1" x14ac:dyDescent="0.25">
      <c r="A461" s="5" t="s">
        <v>14</v>
      </c>
      <c r="B461" s="5">
        <v>2040001344</v>
      </c>
      <c r="C461" s="28" t="s">
        <v>499</v>
      </c>
      <c r="D461" s="21" t="s">
        <v>500</v>
      </c>
      <c r="E461" s="5" t="s">
        <v>182</v>
      </c>
      <c r="F461" s="5" t="s">
        <v>180</v>
      </c>
      <c r="G461" s="70">
        <v>30042019</v>
      </c>
      <c r="H461" s="71">
        <v>0.12</v>
      </c>
      <c r="I461" s="72">
        <v>1677</v>
      </c>
      <c r="J461" s="73">
        <f t="shared" si="64"/>
        <v>299.45999999999998</v>
      </c>
      <c r="K461" s="74">
        <f t="shared" si="65"/>
        <v>1377.54</v>
      </c>
      <c r="L461" s="75">
        <f t="shared" si="66"/>
        <v>1197.8599999999999</v>
      </c>
      <c r="M461" s="73">
        <f t="shared" si="67"/>
        <v>119.79</v>
      </c>
      <c r="N461" s="74">
        <f t="shared" si="68"/>
        <v>1078.07</v>
      </c>
      <c r="O461" s="74">
        <f t="shared" si="70"/>
        <v>179.68</v>
      </c>
      <c r="P461" s="42"/>
    </row>
    <row r="462" spans="1:16" s="3" customFormat="1" x14ac:dyDescent="0.25">
      <c r="A462" s="5" t="s">
        <v>14</v>
      </c>
      <c r="B462" s="5">
        <v>2040006184</v>
      </c>
      <c r="C462" s="11" t="s">
        <v>747</v>
      </c>
      <c r="D462" s="5">
        <v>15</v>
      </c>
      <c r="E462" s="5" t="s">
        <v>9</v>
      </c>
      <c r="F462" s="5" t="s">
        <v>23</v>
      </c>
      <c r="G462" s="70">
        <v>30043190</v>
      </c>
      <c r="H462" s="71">
        <v>0.12</v>
      </c>
      <c r="I462" s="72">
        <v>28.35</v>
      </c>
      <c r="J462" s="73">
        <f t="shared" si="64"/>
        <v>5.0599999999999996</v>
      </c>
      <c r="K462" s="74">
        <f t="shared" si="65"/>
        <v>23.290000000000003</v>
      </c>
      <c r="L462" s="75">
        <f t="shared" si="66"/>
        <v>20.250000000000004</v>
      </c>
      <c r="M462" s="73">
        <f t="shared" si="67"/>
        <v>2.0299999999999998</v>
      </c>
      <c r="N462" s="74">
        <f t="shared" si="68"/>
        <v>18.220000000000002</v>
      </c>
      <c r="O462" s="74">
        <f t="shared" si="70"/>
        <v>3.04</v>
      </c>
      <c r="P462" s="42"/>
    </row>
    <row r="463" spans="1:16" s="3" customFormat="1" x14ac:dyDescent="0.25">
      <c r="A463" s="5" t="s">
        <v>7</v>
      </c>
      <c r="B463" s="5">
        <v>2040005913</v>
      </c>
      <c r="C463" s="11" t="s">
        <v>734</v>
      </c>
      <c r="D463" s="5">
        <v>100</v>
      </c>
      <c r="E463" s="5" t="s">
        <v>12</v>
      </c>
      <c r="F463" s="5" t="s">
        <v>83</v>
      </c>
      <c r="G463" s="70">
        <v>30049099</v>
      </c>
      <c r="H463" s="71">
        <v>0.12</v>
      </c>
      <c r="I463" s="72">
        <v>71.400000000000006</v>
      </c>
      <c r="J463" s="73">
        <f t="shared" si="64"/>
        <v>12.75</v>
      </c>
      <c r="K463" s="74">
        <f t="shared" si="65"/>
        <v>58.650000000000006</v>
      </c>
      <c r="L463" s="75">
        <f t="shared" si="66"/>
        <v>51.000000000000007</v>
      </c>
      <c r="M463" s="73">
        <f t="shared" si="67"/>
        <v>5.0999999999999996</v>
      </c>
      <c r="N463" s="74">
        <f t="shared" si="68"/>
        <v>45.900000000000006</v>
      </c>
      <c r="O463" s="74">
        <f t="shared" si="70"/>
        <v>7.65</v>
      </c>
      <c r="P463" s="47"/>
    </row>
    <row r="464" spans="1:16" s="3" customFormat="1" x14ac:dyDescent="0.25">
      <c r="A464" s="5" t="s">
        <v>7</v>
      </c>
      <c r="B464" s="6">
        <v>2040001133</v>
      </c>
      <c r="C464" s="7" t="s">
        <v>457</v>
      </c>
      <c r="D464" s="6">
        <v>15</v>
      </c>
      <c r="E464" s="6" t="s">
        <v>31</v>
      </c>
      <c r="F464" s="5" t="s">
        <v>10</v>
      </c>
      <c r="G464" s="70" t="s">
        <v>458</v>
      </c>
      <c r="H464" s="71">
        <v>0.12</v>
      </c>
      <c r="I464" s="72">
        <v>36.380000000000003</v>
      </c>
      <c r="J464" s="73">
        <f t="shared" ref="J464:J527" si="71">ROUND((I464-O464)*20%,2)</f>
        <v>6.5</v>
      </c>
      <c r="K464" s="73">
        <f t="shared" ref="K464:K527" si="72">+I464-J464</f>
        <v>29.880000000000003</v>
      </c>
      <c r="L464" s="75">
        <f t="shared" ref="L464:L527" si="73">K464-O464</f>
        <v>25.980000000000004</v>
      </c>
      <c r="M464" s="73">
        <f t="shared" ref="M464:M527" si="74">ROUND((K464-O464)*10%,2)</f>
        <v>2.6</v>
      </c>
      <c r="N464" s="73">
        <f t="shared" ref="N464:N527" si="75">+K464-M464-O464</f>
        <v>23.380000000000003</v>
      </c>
      <c r="O464" s="74">
        <f t="shared" si="70"/>
        <v>3.9</v>
      </c>
      <c r="P464" s="42"/>
    </row>
    <row r="465" spans="1:16" s="3" customFormat="1" x14ac:dyDescent="0.25">
      <c r="A465" s="5" t="s">
        <v>7</v>
      </c>
      <c r="B465" s="6">
        <v>2030000196</v>
      </c>
      <c r="C465" s="7" t="s">
        <v>89</v>
      </c>
      <c r="D465" s="6">
        <v>10</v>
      </c>
      <c r="E465" s="6" t="s">
        <v>31</v>
      </c>
      <c r="F465" s="5" t="s">
        <v>10</v>
      </c>
      <c r="G465" s="70">
        <v>30042049</v>
      </c>
      <c r="H465" s="71">
        <v>0.05</v>
      </c>
      <c r="I465" s="72">
        <v>12.4</v>
      </c>
      <c r="J465" s="73">
        <f t="shared" si="71"/>
        <v>2.36</v>
      </c>
      <c r="K465" s="73">
        <f t="shared" si="72"/>
        <v>10.040000000000001</v>
      </c>
      <c r="L465" s="75">
        <f t="shared" si="73"/>
        <v>9.4500000000000011</v>
      </c>
      <c r="M465" s="73">
        <f t="shared" si="74"/>
        <v>0.95</v>
      </c>
      <c r="N465" s="73">
        <f t="shared" si="75"/>
        <v>8.5000000000000018</v>
      </c>
      <c r="O465" s="74">
        <f>ROUND(I465*5%/105%,2)</f>
        <v>0.59</v>
      </c>
      <c r="P465" s="42"/>
    </row>
    <row r="466" spans="1:16" s="3" customFormat="1" x14ac:dyDescent="0.25">
      <c r="A466" s="5" t="s">
        <v>7</v>
      </c>
      <c r="B466" s="5">
        <v>2040001037</v>
      </c>
      <c r="C466" s="11" t="s">
        <v>440</v>
      </c>
      <c r="D466" s="5">
        <v>10</v>
      </c>
      <c r="E466" s="5" t="s">
        <v>9</v>
      </c>
      <c r="F466" s="5" t="s">
        <v>40</v>
      </c>
      <c r="G466" s="70" t="s">
        <v>438</v>
      </c>
      <c r="H466" s="71">
        <v>0.12</v>
      </c>
      <c r="I466" s="72">
        <v>89.04</v>
      </c>
      <c r="J466" s="73">
        <f t="shared" si="71"/>
        <v>15.9</v>
      </c>
      <c r="K466" s="74">
        <f t="shared" si="72"/>
        <v>73.14</v>
      </c>
      <c r="L466" s="75">
        <f t="shared" si="73"/>
        <v>63.6</v>
      </c>
      <c r="M466" s="73">
        <f t="shared" si="74"/>
        <v>6.36</v>
      </c>
      <c r="N466" s="74">
        <f t="shared" si="75"/>
        <v>57.24</v>
      </c>
      <c r="O466" s="74">
        <f t="shared" ref="O466:O473" si="76">ROUND(I466*12%/112%,2)</f>
        <v>9.5399999999999991</v>
      </c>
      <c r="P466" s="42"/>
    </row>
    <row r="467" spans="1:16" s="3" customFormat="1" x14ac:dyDescent="0.25">
      <c r="A467" s="5" t="s">
        <v>14</v>
      </c>
      <c r="B467" s="5">
        <v>2040000189</v>
      </c>
      <c r="C467" s="19" t="s">
        <v>867</v>
      </c>
      <c r="D467" s="5" t="s">
        <v>979</v>
      </c>
      <c r="E467" s="5" t="s">
        <v>980</v>
      </c>
      <c r="F467" s="5" t="s">
        <v>862</v>
      </c>
      <c r="G467" s="70">
        <v>30049099</v>
      </c>
      <c r="H467" s="71">
        <v>0.12</v>
      </c>
      <c r="I467" s="72">
        <v>5328.54</v>
      </c>
      <c r="J467" s="73">
        <f t="shared" si="71"/>
        <v>951.52</v>
      </c>
      <c r="K467" s="74">
        <f t="shared" si="72"/>
        <v>4377.0200000000004</v>
      </c>
      <c r="L467" s="75">
        <f t="shared" si="73"/>
        <v>3806.1000000000004</v>
      </c>
      <c r="M467" s="73">
        <f t="shared" si="74"/>
        <v>380.61</v>
      </c>
      <c r="N467" s="74">
        <f t="shared" si="75"/>
        <v>3425.4900000000002</v>
      </c>
      <c r="O467" s="74">
        <f t="shared" si="76"/>
        <v>570.91999999999996</v>
      </c>
      <c r="P467" s="42"/>
    </row>
    <row r="468" spans="1:16" s="3" customFormat="1" x14ac:dyDescent="0.25">
      <c r="A468" s="5" t="s">
        <v>7</v>
      </c>
      <c r="B468" s="5">
        <v>2040000518</v>
      </c>
      <c r="C468" s="11" t="s">
        <v>305</v>
      </c>
      <c r="D468" s="5">
        <v>10</v>
      </c>
      <c r="E468" s="5" t="s">
        <v>9</v>
      </c>
      <c r="F468" s="5" t="s">
        <v>83</v>
      </c>
      <c r="G468" s="70">
        <v>30042019</v>
      </c>
      <c r="H468" s="71">
        <v>0.12</v>
      </c>
      <c r="I468" s="72">
        <v>225.8</v>
      </c>
      <c r="J468" s="73">
        <f t="shared" si="71"/>
        <v>40.32</v>
      </c>
      <c r="K468" s="74">
        <f t="shared" si="72"/>
        <v>185.48000000000002</v>
      </c>
      <c r="L468" s="75">
        <f t="shared" si="73"/>
        <v>161.29000000000002</v>
      </c>
      <c r="M468" s="73">
        <f t="shared" si="74"/>
        <v>16.13</v>
      </c>
      <c r="N468" s="74">
        <f t="shared" si="75"/>
        <v>145.16000000000003</v>
      </c>
      <c r="O468" s="74">
        <f t="shared" si="76"/>
        <v>24.19</v>
      </c>
      <c r="P468" s="42"/>
    </row>
    <row r="469" spans="1:16" s="3" customFormat="1" x14ac:dyDescent="0.25">
      <c r="A469" s="5" t="s">
        <v>14</v>
      </c>
      <c r="B469" s="5">
        <v>2030000230</v>
      </c>
      <c r="C469" s="11" t="s">
        <v>102</v>
      </c>
      <c r="D469" s="5">
        <v>10</v>
      </c>
      <c r="E469" s="5" t="s">
        <v>9</v>
      </c>
      <c r="F469" s="18" t="s">
        <v>38</v>
      </c>
      <c r="G469" s="70">
        <v>30049081</v>
      </c>
      <c r="H469" s="71">
        <v>0.12</v>
      </c>
      <c r="I469" s="72">
        <v>9</v>
      </c>
      <c r="J469" s="73">
        <f t="shared" si="71"/>
        <v>1.61</v>
      </c>
      <c r="K469" s="74">
        <f t="shared" si="72"/>
        <v>7.39</v>
      </c>
      <c r="L469" s="75">
        <f t="shared" si="73"/>
        <v>6.43</v>
      </c>
      <c r="M469" s="73">
        <f t="shared" si="74"/>
        <v>0.64</v>
      </c>
      <c r="N469" s="74">
        <f t="shared" si="75"/>
        <v>5.79</v>
      </c>
      <c r="O469" s="74">
        <f t="shared" si="76"/>
        <v>0.96</v>
      </c>
      <c r="P469" s="42"/>
    </row>
    <row r="470" spans="1:16" s="3" customFormat="1" x14ac:dyDescent="0.25">
      <c r="A470" s="5" t="s">
        <v>14</v>
      </c>
      <c r="B470" s="5">
        <v>2040000582</v>
      </c>
      <c r="C470" s="11" t="s">
        <v>328</v>
      </c>
      <c r="D470" s="5">
        <v>10</v>
      </c>
      <c r="E470" s="5" t="s">
        <v>9</v>
      </c>
      <c r="F470" s="5" t="s">
        <v>38</v>
      </c>
      <c r="G470" s="70">
        <v>30049082</v>
      </c>
      <c r="H470" s="71">
        <v>0.12</v>
      </c>
      <c r="I470" s="72">
        <v>89.72</v>
      </c>
      <c r="J470" s="73">
        <f t="shared" si="71"/>
        <v>16.02</v>
      </c>
      <c r="K470" s="74">
        <f t="shared" si="72"/>
        <v>73.7</v>
      </c>
      <c r="L470" s="75">
        <f t="shared" si="73"/>
        <v>64.09</v>
      </c>
      <c r="M470" s="73">
        <f t="shared" si="74"/>
        <v>6.41</v>
      </c>
      <c r="N470" s="74">
        <f t="shared" si="75"/>
        <v>57.680000000000007</v>
      </c>
      <c r="O470" s="74">
        <f t="shared" si="76"/>
        <v>9.61</v>
      </c>
      <c r="P470" s="42"/>
    </row>
    <row r="471" spans="1:16" s="3" customFormat="1" x14ac:dyDescent="0.25">
      <c r="A471" s="5" t="s">
        <v>7</v>
      </c>
      <c r="B471" s="5">
        <v>2040001332</v>
      </c>
      <c r="C471" s="11" t="s">
        <v>496</v>
      </c>
      <c r="D471" s="5">
        <v>10</v>
      </c>
      <c r="E471" s="5" t="s">
        <v>9</v>
      </c>
      <c r="F471" s="5" t="s">
        <v>106</v>
      </c>
      <c r="G471" s="70" t="s">
        <v>497</v>
      </c>
      <c r="H471" s="71">
        <v>0.12</v>
      </c>
      <c r="I471" s="72">
        <v>7.03</v>
      </c>
      <c r="J471" s="73">
        <f t="shared" si="71"/>
        <v>1.26</v>
      </c>
      <c r="K471" s="74">
        <f t="shared" si="72"/>
        <v>5.7700000000000005</v>
      </c>
      <c r="L471" s="75">
        <f t="shared" si="73"/>
        <v>5.0200000000000005</v>
      </c>
      <c r="M471" s="73">
        <f t="shared" si="74"/>
        <v>0.5</v>
      </c>
      <c r="N471" s="74">
        <f t="shared" si="75"/>
        <v>4.5200000000000005</v>
      </c>
      <c r="O471" s="74">
        <f t="shared" si="76"/>
        <v>0.75</v>
      </c>
      <c r="P471" s="42"/>
    </row>
    <row r="472" spans="1:16" s="3" customFormat="1" x14ac:dyDescent="0.25">
      <c r="A472" s="5" t="s">
        <v>7</v>
      </c>
      <c r="B472" s="5">
        <v>2030000259</v>
      </c>
      <c r="C472" s="11" t="s">
        <v>112</v>
      </c>
      <c r="D472" s="5">
        <v>10</v>
      </c>
      <c r="E472" s="5" t="s">
        <v>9</v>
      </c>
      <c r="F472" s="5" t="s">
        <v>109</v>
      </c>
      <c r="G472" s="70">
        <v>30049066</v>
      </c>
      <c r="H472" s="71">
        <v>0.12</v>
      </c>
      <c r="I472" s="72">
        <v>112</v>
      </c>
      <c r="J472" s="73">
        <f t="shared" si="71"/>
        <v>20</v>
      </c>
      <c r="K472" s="74">
        <f t="shared" si="72"/>
        <v>92</v>
      </c>
      <c r="L472" s="75">
        <f t="shared" si="73"/>
        <v>80</v>
      </c>
      <c r="M472" s="73">
        <f t="shared" si="74"/>
        <v>8</v>
      </c>
      <c r="N472" s="74">
        <f t="shared" si="75"/>
        <v>72</v>
      </c>
      <c r="O472" s="74">
        <f t="shared" si="76"/>
        <v>12</v>
      </c>
      <c r="P472" s="42"/>
    </row>
    <row r="473" spans="1:16" s="3" customFormat="1" x14ac:dyDescent="0.25">
      <c r="A473" s="5" t="s">
        <v>7</v>
      </c>
      <c r="B473" s="5">
        <v>2040003394</v>
      </c>
      <c r="C473" s="11" t="s">
        <v>583</v>
      </c>
      <c r="D473" s="5">
        <v>10</v>
      </c>
      <c r="E473" s="5" t="s">
        <v>9</v>
      </c>
      <c r="F473" s="5" t="s">
        <v>63</v>
      </c>
      <c r="G473" s="70">
        <v>30049069</v>
      </c>
      <c r="H473" s="71">
        <v>0.12</v>
      </c>
      <c r="I473" s="72">
        <v>68</v>
      </c>
      <c r="J473" s="73">
        <f t="shared" si="71"/>
        <v>12.14</v>
      </c>
      <c r="K473" s="74">
        <f t="shared" si="72"/>
        <v>55.86</v>
      </c>
      <c r="L473" s="75">
        <f t="shared" si="73"/>
        <v>48.57</v>
      </c>
      <c r="M473" s="73">
        <f t="shared" si="74"/>
        <v>4.8600000000000003</v>
      </c>
      <c r="N473" s="74">
        <f t="shared" si="75"/>
        <v>43.71</v>
      </c>
      <c r="O473" s="74">
        <f t="shared" si="76"/>
        <v>7.29</v>
      </c>
      <c r="P473" s="42"/>
    </row>
    <row r="474" spans="1:16" s="3" customFormat="1" x14ac:dyDescent="0.25">
      <c r="A474" s="5" t="s">
        <v>14</v>
      </c>
      <c r="B474" s="5">
        <v>2040005730</v>
      </c>
      <c r="C474" s="11" t="s">
        <v>943</v>
      </c>
      <c r="D474" s="5">
        <v>30</v>
      </c>
      <c r="E474" s="5" t="s">
        <v>12</v>
      </c>
      <c r="F474" s="5" t="s">
        <v>885</v>
      </c>
      <c r="G474" s="70">
        <v>33049990</v>
      </c>
      <c r="H474" s="71">
        <v>0.28000000000000003</v>
      </c>
      <c r="I474" s="72">
        <v>4500</v>
      </c>
      <c r="J474" s="73">
        <f t="shared" si="71"/>
        <v>703.12</v>
      </c>
      <c r="K474" s="74">
        <f t="shared" si="72"/>
        <v>3796.88</v>
      </c>
      <c r="L474" s="75">
        <f t="shared" si="73"/>
        <v>2812.5</v>
      </c>
      <c r="M474" s="73">
        <f t="shared" si="74"/>
        <v>281.25</v>
      </c>
      <c r="N474" s="74">
        <f t="shared" si="75"/>
        <v>2531.25</v>
      </c>
      <c r="O474" s="74">
        <f>ROUND(I474*28%/128%,2)</f>
        <v>984.38</v>
      </c>
      <c r="P474" s="42"/>
    </row>
    <row r="475" spans="1:16" s="3" customFormat="1" x14ac:dyDescent="0.25">
      <c r="A475" s="5" t="s">
        <v>7</v>
      </c>
      <c r="B475" s="6">
        <v>2040000888</v>
      </c>
      <c r="C475" s="7" t="s">
        <v>413</v>
      </c>
      <c r="D475" s="6">
        <v>30</v>
      </c>
      <c r="E475" s="6" t="s">
        <v>12</v>
      </c>
      <c r="F475" s="5" t="s">
        <v>10</v>
      </c>
      <c r="G475" s="70">
        <v>30042019</v>
      </c>
      <c r="H475" s="71">
        <v>0.12</v>
      </c>
      <c r="I475" s="72">
        <v>42.21</v>
      </c>
      <c r="J475" s="73">
        <f t="shared" si="71"/>
        <v>7.54</v>
      </c>
      <c r="K475" s="73">
        <f t="shared" si="72"/>
        <v>34.67</v>
      </c>
      <c r="L475" s="75">
        <f t="shared" si="73"/>
        <v>30.150000000000002</v>
      </c>
      <c r="M475" s="73">
        <f t="shared" si="74"/>
        <v>3.02</v>
      </c>
      <c r="N475" s="73">
        <f t="shared" si="75"/>
        <v>27.130000000000003</v>
      </c>
      <c r="O475" s="74">
        <f>ROUND(I475*12%/112%,2)</f>
        <v>4.5199999999999996</v>
      </c>
      <c r="P475" s="42"/>
    </row>
    <row r="476" spans="1:16" s="3" customFormat="1" x14ac:dyDescent="0.25">
      <c r="A476" s="5" t="s">
        <v>7</v>
      </c>
      <c r="B476" s="6">
        <v>2040000270</v>
      </c>
      <c r="C476" s="7" t="s">
        <v>197</v>
      </c>
      <c r="D476" s="6">
        <v>10</v>
      </c>
      <c r="E476" s="6" t="s">
        <v>9</v>
      </c>
      <c r="F476" s="5" t="s">
        <v>10</v>
      </c>
      <c r="G476" s="70">
        <v>30049069</v>
      </c>
      <c r="H476" s="71">
        <v>0.12</v>
      </c>
      <c r="I476" s="72">
        <v>8.8800000000000008</v>
      </c>
      <c r="J476" s="73">
        <f t="shared" si="71"/>
        <v>1.59</v>
      </c>
      <c r="K476" s="73">
        <f t="shared" si="72"/>
        <v>7.2900000000000009</v>
      </c>
      <c r="L476" s="75">
        <f t="shared" si="73"/>
        <v>6.3400000000000007</v>
      </c>
      <c r="M476" s="73">
        <f t="shared" si="74"/>
        <v>0.63</v>
      </c>
      <c r="N476" s="73">
        <f t="shared" si="75"/>
        <v>5.7100000000000009</v>
      </c>
      <c r="O476" s="74">
        <f>ROUND(I476*12%/112%,2)</f>
        <v>0.95</v>
      </c>
      <c r="P476" s="42"/>
    </row>
    <row r="477" spans="1:16" s="3" customFormat="1" x14ac:dyDescent="0.25">
      <c r="A477" s="5" t="s">
        <v>14</v>
      </c>
      <c r="B477" s="5">
        <v>2040005145</v>
      </c>
      <c r="C477" s="11" t="s">
        <v>938</v>
      </c>
      <c r="D477" s="5">
        <v>50</v>
      </c>
      <c r="E477" s="5" t="s">
        <v>693</v>
      </c>
      <c r="F477" s="5" t="s">
        <v>303</v>
      </c>
      <c r="G477" s="70" t="s">
        <v>909</v>
      </c>
      <c r="H477" s="71">
        <v>0.28000000000000003</v>
      </c>
      <c r="I477" s="72">
        <v>619.5</v>
      </c>
      <c r="J477" s="73">
        <f t="shared" si="71"/>
        <v>96.8</v>
      </c>
      <c r="K477" s="74">
        <f t="shared" si="72"/>
        <v>522.70000000000005</v>
      </c>
      <c r="L477" s="75">
        <f t="shared" si="73"/>
        <v>387.18000000000006</v>
      </c>
      <c r="M477" s="73">
        <f t="shared" si="74"/>
        <v>38.72</v>
      </c>
      <c r="N477" s="74">
        <f t="shared" si="75"/>
        <v>348.46000000000004</v>
      </c>
      <c r="O477" s="74">
        <f>ROUND(I477*28%/128%,2)</f>
        <v>135.52000000000001</v>
      </c>
      <c r="P477" s="42"/>
    </row>
    <row r="478" spans="1:16" s="3" customFormat="1" x14ac:dyDescent="0.25">
      <c r="A478" s="5" t="s">
        <v>14</v>
      </c>
      <c r="B478" s="5">
        <v>2040006211</v>
      </c>
      <c r="C478" s="11" t="s">
        <v>952</v>
      </c>
      <c r="D478" s="5">
        <v>200</v>
      </c>
      <c r="E478" s="5" t="s">
        <v>12</v>
      </c>
      <c r="F478" s="5" t="s">
        <v>911</v>
      </c>
      <c r="G478" s="70">
        <v>33049990</v>
      </c>
      <c r="H478" s="71">
        <v>0.28000000000000003</v>
      </c>
      <c r="I478" s="72">
        <v>1199</v>
      </c>
      <c r="J478" s="73">
        <f t="shared" si="71"/>
        <v>187.34</v>
      </c>
      <c r="K478" s="74">
        <f t="shared" si="72"/>
        <v>1011.66</v>
      </c>
      <c r="L478" s="75">
        <f t="shared" si="73"/>
        <v>749.38</v>
      </c>
      <c r="M478" s="73">
        <f t="shared" si="74"/>
        <v>74.94</v>
      </c>
      <c r="N478" s="74">
        <f t="shared" si="75"/>
        <v>674.44</v>
      </c>
      <c r="O478" s="74">
        <f>ROUND(I478*28%/128%,2)</f>
        <v>262.27999999999997</v>
      </c>
      <c r="P478" s="42"/>
    </row>
    <row r="479" spans="1:16" s="3" customFormat="1" x14ac:dyDescent="0.25">
      <c r="A479" s="5" t="s">
        <v>7</v>
      </c>
      <c r="B479" s="5">
        <v>2030000292</v>
      </c>
      <c r="C479" s="11" t="s">
        <v>122</v>
      </c>
      <c r="D479" s="5" t="s">
        <v>123</v>
      </c>
      <c r="E479" s="5" t="s">
        <v>116</v>
      </c>
      <c r="F479" s="5" t="s">
        <v>83</v>
      </c>
      <c r="G479" s="70">
        <v>30041070</v>
      </c>
      <c r="H479" s="71">
        <v>0.05</v>
      </c>
      <c r="I479" s="72">
        <v>9.93</v>
      </c>
      <c r="J479" s="73">
        <f t="shared" si="71"/>
        <v>1.89</v>
      </c>
      <c r="K479" s="74">
        <f t="shared" si="72"/>
        <v>8.0399999999999991</v>
      </c>
      <c r="L479" s="75">
        <f t="shared" si="73"/>
        <v>7.5699999999999994</v>
      </c>
      <c r="M479" s="73">
        <f t="shared" si="74"/>
        <v>0.76</v>
      </c>
      <c r="N479" s="74">
        <f t="shared" si="75"/>
        <v>6.81</v>
      </c>
      <c r="O479" s="74">
        <f>ROUND(I479*5%/105%,2)</f>
        <v>0.47</v>
      </c>
      <c r="P479" s="42"/>
    </row>
    <row r="480" spans="1:16" s="3" customFormat="1" x14ac:dyDescent="0.25">
      <c r="A480" s="5" t="s">
        <v>14</v>
      </c>
      <c r="B480" s="5">
        <v>2030000099</v>
      </c>
      <c r="C480" s="9" t="s">
        <v>54</v>
      </c>
      <c r="D480" s="5">
        <v>10</v>
      </c>
      <c r="E480" s="5" t="s">
        <v>9</v>
      </c>
      <c r="F480" s="5" t="s">
        <v>38</v>
      </c>
      <c r="G480" s="70">
        <v>30049076</v>
      </c>
      <c r="H480" s="71">
        <v>0.05</v>
      </c>
      <c r="I480" s="72">
        <v>178</v>
      </c>
      <c r="J480" s="73">
        <f t="shared" si="71"/>
        <v>33.9</v>
      </c>
      <c r="K480" s="74">
        <f t="shared" si="72"/>
        <v>144.1</v>
      </c>
      <c r="L480" s="75">
        <f t="shared" si="73"/>
        <v>135.62</v>
      </c>
      <c r="M480" s="73">
        <f t="shared" si="74"/>
        <v>13.56</v>
      </c>
      <c r="N480" s="74">
        <f t="shared" si="75"/>
        <v>122.05999999999999</v>
      </c>
      <c r="O480" s="74">
        <f>ROUND(I480*5%/105%,2)</f>
        <v>8.48</v>
      </c>
      <c r="P480" s="42"/>
    </row>
    <row r="481" spans="1:16" s="3" customFormat="1" x14ac:dyDescent="0.25">
      <c r="A481" s="5" t="s">
        <v>7</v>
      </c>
      <c r="B481" s="6">
        <v>2040000351</v>
      </c>
      <c r="C481" s="14" t="s">
        <v>236</v>
      </c>
      <c r="D481" s="6">
        <v>2</v>
      </c>
      <c r="E481" s="6" t="s">
        <v>12</v>
      </c>
      <c r="F481" s="5" t="s">
        <v>10</v>
      </c>
      <c r="G481" s="70">
        <v>30049099</v>
      </c>
      <c r="H481" s="71">
        <v>0.05</v>
      </c>
      <c r="I481" s="72">
        <v>77.09</v>
      </c>
      <c r="J481" s="73">
        <f t="shared" si="71"/>
        <v>14.68</v>
      </c>
      <c r="K481" s="73">
        <f t="shared" si="72"/>
        <v>62.410000000000004</v>
      </c>
      <c r="L481" s="75">
        <f t="shared" si="73"/>
        <v>58.74</v>
      </c>
      <c r="M481" s="73">
        <f t="shared" si="74"/>
        <v>5.87</v>
      </c>
      <c r="N481" s="73">
        <f t="shared" si="75"/>
        <v>52.870000000000005</v>
      </c>
      <c r="O481" s="74">
        <f>ROUND(I481*5%/105%,2)</f>
        <v>3.67</v>
      </c>
      <c r="P481" s="42"/>
    </row>
    <row r="482" spans="1:16" s="3" customFormat="1" x14ac:dyDescent="0.25">
      <c r="A482" s="5" t="s">
        <v>14</v>
      </c>
      <c r="B482" s="5">
        <v>2040006594</v>
      </c>
      <c r="C482" s="19" t="s">
        <v>875</v>
      </c>
      <c r="D482" s="5" t="s">
        <v>530</v>
      </c>
      <c r="E482" s="5" t="s">
        <v>425</v>
      </c>
      <c r="F482" s="5" t="s">
        <v>858</v>
      </c>
      <c r="G482" s="70">
        <v>30049099</v>
      </c>
      <c r="H482" s="71">
        <v>0.12</v>
      </c>
      <c r="I482" s="72">
        <v>395</v>
      </c>
      <c r="J482" s="73">
        <f t="shared" si="71"/>
        <v>70.540000000000006</v>
      </c>
      <c r="K482" s="74">
        <f t="shared" si="72"/>
        <v>324.45999999999998</v>
      </c>
      <c r="L482" s="75">
        <f t="shared" si="73"/>
        <v>282.14</v>
      </c>
      <c r="M482" s="73">
        <f t="shared" si="74"/>
        <v>28.21</v>
      </c>
      <c r="N482" s="74">
        <f t="shared" si="75"/>
        <v>253.93</v>
      </c>
      <c r="O482" s="74">
        <f>ROUND(I482*12%/112%,2)</f>
        <v>42.32</v>
      </c>
      <c r="P482" s="42"/>
    </row>
    <row r="483" spans="1:16" s="3" customFormat="1" x14ac:dyDescent="0.25">
      <c r="A483" s="5" t="s">
        <v>14</v>
      </c>
      <c r="B483" s="5">
        <v>2040000178</v>
      </c>
      <c r="C483" s="19" t="s">
        <v>857</v>
      </c>
      <c r="D483" s="5" t="s">
        <v>173</v>
      </c>
      <c r="E483" s="5" t="s">
        <v>452</v>
      </c>
      <c r="F483" s="5" t="s">
        <v>858</v>
      </c>
      <c r="G483" s="70">
        <v>30049099</v>
      </c>
      <c r="H483" s="71">
        <v>0.05</v>
      </c>
      <c r="I483" s="72">
        <v>976.5</v>
      </c>
      <c r="J483" s="73">
        <f t="shared" si="71"/>
        <v>186</v>
      </c>
      <c r="K483" s="74">
        <f t="shared" si="72"/>
        <v>790.5</v>
      </c>
      <c r="L483" s="75">
        <f t="shared" si="73"/>
        <v>744</v>
      </c>
      <c r="M483" s="73">
        <f t="shared" si="74"/>
        <v>74.400000000000006</v>
      </c>
      <c r="N483" s="74">
        <f t="shared" si="75"/>
        <v>669.6</v>
      </c>
      <c r="O483" s="74">
        <f>ROUND(I483*5%/105%,2)</f>
        <v>46.5</v>
      </c>
      <c r="P483" s="42"/>
    </row>
    <row r="484" spans="1:16" s="3" customFormat="1" x14ac:dyDescent="0.25">
      <c r="A484" s="5" t="s">
        <v>14</v>
      </c>
      <c r="B484" s="5">
        <v>2040004489</v>
      </c>
      <c r="C484" s="11" t="s">
        <v>659</v>
      </c>
      <c r="D484" s="5">
        <v>10</v>
      </c>
      <c r="E484" s="5" t="s">
        <v>9</v>
      </c>
      <c r="F484" s="5" t="s">
        <v>38</v>
      </c>
      <c r="G484" s="70">
        <v>30049099</v>
      </c>
      <c r="H484" s="71">
        <v>0.12</v>
      </c>
      <c r="I484" s="72">
        <v>137</v>
      </c>
      <c r="J484" s="73">
        <f t="shared" si="71"/>
        <v>24.46</v>
      </c>
      <c r="K484" s="74">
        <f t="shared" si="72"/>
        <v>112.53999999999999</v>
      </c>
      <c r="L484" s="75">
        <f t="shared" si="73"/>
        <v>97.859999999999985</v>
      </c>
      <c r="M484" s="73">
        <f t="shared" si="74"/>
        <v>9.7899999999999991</v>
      </c>
      <c r="N484" s="74">
        <f t="shared" si="75"/>
        <v>88.07</v>
      </c>
      <c r="O484" s="74">
        <f t="shared" ref="O484:O490" si="77">ROUND(I484*12%/112%,2)</f>
        <v>14.68</v>
      </c>
      <c r="P484" s="42"/>
    </row>
    <row r="485" spans="1:16" s="3" customFormat="1" x14ac:dyDescent="0.25">
      <c r="A485" s="5" t="s">
        <v>14</v>
      </c>
      <c r="B485" s="5">
        <v>2040000556</v>
      </c>
      <c r="C485" s="11" t="s">
        <v>95</v>
      </c>
      <c r="D485" s="5">
        <v>10</v>
      </c>
      <c r="E485" s="5" t="s">
        <v>9</v>
      </c>
      <c r="F485" s="5" t="s">
        <v>51</v>
      </c>
      <c r="G485" s="70">
        <v>30049099</v>
      </c>
      <c r="H485" s="71">
        <v>0.12</v>
      </c>
      <c r="I485" s="72">
        <v>96.7</v>
      </c>
      <c r="J485" s="73">
        <f t="shared" si="71"/>
        <v>17.27</v>
      </c>
      <c r="K485" s="74">
        <f t="shared" si="72"/>
        <v>79.430000000000007</v>
      </c>
      <c r="L485" s="75">
        <f t="shared" si="73"/>
        <v>69.070000000000007</v>
      </c>
      <c r="M485" s="73">
        <f t="shared" si="74"/>
        <v>6.91</v>
      </c>
      <c r="N485" s="74">
        <f t="shared" si="75"/>
        <v>62.160000000000011</v>
      </c>
      <c r="O485" s="74">
        <f t="shared" si="77"/>
        <v>10.36</v>
      </c>
      <c r="P485" s="42"/>
    </row>
    <row r="486" spans="1:16" s="3" customFormat="1" x14ac:dyDescent="0.25">
      <c r="A486" s="5" t="s">
        <v>14</v>
      </c>
      <c r="B486" s="5">
        <v>2040001226</v>
      </c>
      <c r="C486" s="11" t="s">
        <v>477</v>
      </c>
      <c r="D486" s="5">
        <v>10</v>
      </c>
      <c r="E486" s="5" t="s">
        <v>9</v>
      </c>
      <c r="F486" s="5" t="s">
        <v>38</v>
      </c>
      <c r="G486" s="70">
        <v>30049029</v>
      </c>
      <c r="H486" s="71">
        <v>0.12</v>
      </c>
      <c r="I486" s="72">
        <v>505.5</v>
      </c>
      <c r="J486" s="73">
        <f t="shared" si="71"/>
        <v>90.27</v>
      </c>
      <c r="K486" s="74">
        <f t="shared" si="72"/>
        <v>415.23</v>
      </c>
      <c r="L486" s="75">
        <f t="shared" si="73"/>
        <v>361.07000000000005</v>
      </c>
      <c r="M486" s="73">
        <f t="shared" si="74"/>
        <v>36.11</v>
      </c>
      <c r="N486" s="74">
        <f t="shared" si="75"/>
        <v>324.96000000000004</v>
      </c>
      <c r="O486" s="74">
        <f t="shared" si="77"/>
        <v>54.16</v>
      </c>
      <c r="P486" s="42"/>
    </row>
    <row r="487" spans="1:16" s="3" customFormat="1" x14ac:dyDescent="0.25">
      <c r="A487" s="5" t="s">
        <v>7</v>
      </c>
      <c r="B487" s="5">
        <v>2040000646</v>
      </c>
      <c r="C487" s="11" t="s">
        <v>337</v>
      </c>
      <c r="D487" s="5">
        <v>10</v>
      </c>
      <c r="E487" s="5" t="s">
        <v>9</v>
      </c>
      <c r="F487" s="5" t="s">
        <v>104</v>
      </c>
      <c r="G487" s="70">
        <v>30042019</v>
      </c>
      <c r="H487" s="71">
        <v>0.12</v>
      </c>
      <c r="I487" s="72">
        <v>247.9</v>
      </c>
      <c r="J487" s="73">
        <f t="shared" si="71"/>
        <v>44.27</v>
      </c>
      <c r="K487" s="74">
        <f t="shared" si="72"/>
        <v>203.63</v>
      </c>
      <c r="L487" s="75">
        <f t="shared" si="73"/>
        <v>177.07</v>
      </c>
      <c r="M487" s="73">
        <f t="shared" si="74"/>
        <v>17.71</v>
      </c>
      <c r="N487" s="74">
        <f t="shared" si="75"/>
        <v>159.35999999999999</v>
      </c>
      <c r="O487" s="74">
        <f t="shared" si="77"/>
        <v>26.56</v>
      </c>
      <c r="P487" s="47"/>
    </row>
    <row r="488" spans="1:16" s="3" customFormat="1" x14ac:dyDescent="0.25">
      <c r="A488" s="5" t="s">
        <v>7</v>
      </c>
      <c r="B488" s="5">
        <v>2030002433</v>
      </c>
      <c r="C488" s="11" t="s">
        <v>169</v>
      </c>
      <c r="D488" s="5">
        <v>2</v>
      </c>
      <c r="E488" s="5" t="s">
        <v>12</v>
      </c>
      <c r="F488" s="5" t="s">
        <v>109</v>
      </c>
      <c r="G488" s="70">
        <v>30049099</v>
      </c>
      <c r="H488" s="71">
        <v>0.12</v>
      </c>
      <c r="I488" s="72">
        <v>20.81</v>
      </c>
      <c r="J488" s="73">
        <f t="shared" si="71"/>
        <v>3.72</v>
      </c>
      <c r="K488" s="74">
        <f t="shared" si="72"/>
        <v>17.09</v>
      </c>
      <c r="L488" s="75">
        <f t="shared" si="73"/>
        <v>14.86</v>
      </c>
      <c r="M488" s="73">
        <f t="shared" si="74"/>
        <v>1.49</v>
      </c>
      <c r="N488" s="74">
        <f t="shared" si="75"/>
        <v>13.37</v>
      </c>
      <c r="O488" s="74">
        <f t="shared" si="77"/>
        <v>2.23</v>
      </c>
      <c r="P488" s="42"/>
    </row>
    <row r="489" spans="1:16" s="3" customFormat="1" x14ac:dyDescent="0.25">
      <c r="A489" s="5" t="s">
        <v>14</v>
      </c>
      <c r="B489" s="5">
        <v>2040006208</v>
      </c>
      <c r="C489" s="11" t="s">
        <v>749</v>
      </c>
      <c r="D489" s="5">
        <v>10</v>
      </c>
      <c r="E489" s="5" t="s">
        <v>9</v>
      </c>
      <c r="F489" s="5" t="s">
        <v>21</v>
      </c>
      <c r="G489" s="70">
        <v>30049099</v>
      </c>
      <c r="H489" s="71">
        <v>0.12</v>
      </c>
      <c r="I489" s="72">
        <v>139</v>
      </c>
      <c r="J489" s="73">
        <f t="shared" si="71"/>
        <v>24.82</v>
      </c>
      <c r="K489" s="74">
        <f t="shared" si="72"/>
        <v>114.18</v>
      </c>
      <c r="L489" s="75">
        <f t="shared" si="73"/>
        <v>99.29</v>
      </c>
      <c r="M489" s="73">
        <f t="shared" si="74"/>
        <v>9.93</v>
      </c>
      <c r="N489" s="74">
        <f t="shared" si="75"/>
        <v>89.36</v>
      </c>
      <c r="O489" s="74">
        <f t="shared" si="77"/>
        <v>14.89</v>
      </c>
      <c r="P489" s="42"/>
    </row>
    <row r="490" spans="1:16" s="3" customFormat="1" x14ac:dyDescent="0.25">
      <c r="A490" s="5" t="s">
        <v>7</v>
      </c>
      <c r="B490" s="5">
        <v>2030001500</v>
      </c>
      <c r="C490" s="22" t="s">
        <v>154</v>
      </c>
      <c r="D490" s="23">
        <v>100</v>
      </c>
      <c r="E490" s="24" t="s">
        <v>12</v>
      </c>
      <c r="F490" s="5" t="s">
        <v>40</v>
      </c>
      <c r="G490" s="70">
        <v>30049099</v>
      </c>
      <c r="H490" s="71">
        <v>0.12</v>
      </c>
      <c r="I490" s="72">
        <v>76.3</v>
      </c>
      <c r="J490" s="73">
        <f t="shared" si="71"/>
        <v>13.62</v>
      </c>
      <c r="K490" s="74">
        <f t="shared" si="72"/>
        <v>62.68</v>
      </c>
      <c r="L490" s="75">
        <f t="shared" si="73"/>
        <v>54.5</v>
      </c>
      <c r="M490" s="73">
        <f t="shared" si="74"/>
        <v>5.45</v>
      </c>
      <c r="N490" s="74">
        <f t="shared" si="75"/>
        <v>49.05</v>
      </c>
      <c r="O490" s="74">
        <f t="shared" si="77"/>
        <v>8.18</v>
      </c>
      <c r="P490" s="42"/>
    </row>
    <row r="491" spans="1:16" s="3" customFormat="1" x14ac:dyDescent="0.25">
      <c r="A491" s="5" t="s">
        <v>7</v>
      </c>
      <c r="B491" s="5">
        <v>2040000421</v>
      </c>
      <c r="C491" s="11" t="s">
        <v>907</v>
      </c>
      <c r="D491" s="5">
        <v>15</v>
      </c>
      <c r="E491" s="5" t="s">
        <v>31</v>
      </c>
      <c r="F491" s="5" t="s">
        <v>63</v>
      </c>
      <c r="G491" s="70">
        <v>21069099</v>
      </c>
      <c r="H491" s="71">
        <v>0.28000000000000003</v>
      </c>
      <c r="I491" s="72">
        <v>146</v>
      </c>
      <c r="J491" s="73">
        <f t="shared" si="71"/>
        <v>22.81</v>
      </c>
      <c r="K491" s="74">
        <f t="shared" si="72"/>
        <v>123.19</v>
      </c>
      <c r="L491" s="75">
        <f t="shared" si="73"/>
        <v>91.25</v>
      </c>
      <c r="M491" s="73">
        <f t="shared" si="74"/>
        <v>9.1300000000000008</v>
      </c>
      <c r="N491" s="74">
        <f t="shared" si="75"/>
        <v>82.12</v>
      </c>
      <c r="O491" s="74">
        <f>ROUND(I491*28%/128%,2)</f>
        <v>31.94</v>
      </c>
      <c r="P491" s="42"/>
    </row>
    <row r="492" spans="1:16" s="3" customFormat="1" x14ac:dyDescent="0.25">
      <c r="A492" s="5" t="s">
        <v>14</v>
      </c>
      <c r="B492" s="5">
        <v>2040003644</v>
      </c>
      <c r="C492" s="11" t="s">
        <v>601</v>
      </c>
      <c r="D492" s="5">
        <v>10</v>
      </c>
      <c r="E492" s="5" t="s">
        <v>9</v>
      </c>
      <c r="F492" s="5" t="s">
        <v>25</v>
      </c>
      <c r="G492" s="70">
        <v>30049099</v>
      </c>
      <c r="H492" s="71">
        <v>0.12</v>
      </c>
      <c r="I492" s="72">
        <v>144.80000000000001</v>
      </c>
      <c r="J492" s="73">
        <f t="shared" si="71"/>
        <v>25.86</v>
      </c>
      <c r="K492" s="74">
        <f t="shared" si="72"/>
        <v>118.94000000000001</v>
      </c>
      <c r="L492" s="75">
        <f t="shared" si="73"/>
        <v>103.43</v>
      </c>
      <c r="M492" s="73">
        <f t="shared" si="74"/>
        <v>10.34</v>
      </c>
      <c r="N492" s="74">
        <f t="shared" si="75"/>
        <v>93.09</v>
      </c>
      <c r="O492" s="74">
        <f>ROUND(I492*12%/112%,2)</f>
        <v>15.51</v>
      </c>
      <c r="P492" s="42"/>
    </row>
    <row r="493" spans="1:16" s="3" customFormat="1" x14ac:dyDescent="0.25">
      <c r="A493" s="5" t="s">
        <v>7</v>
      </c>
      <c r="B493" s="6">
        <v>2040000505</v>
      </c>
      <c r="C493" s="7" t="s">
        <v>296</v>
      </c>
      <c r="D493" s="6">
        <v>100</v>
      </c>
      <c r="E493" s="6" t="s">
        <v>12</v>
      </c>
      <c r="F493" s="5" t="s">
        <v>10</v>
      </c>
      <c r="G493" s="70">
        <v>30042034</v>
      </c>
      <c r="H493" s="71">
        <v>0.12</v>
      </c>
      <c r="I493" s="72">
        <v>108.2</v>
      </c>
      <c r="J493" s="73">
        <f t="shared" si="71"/>
        <v>19.32</v>
      </c>
      <c r="K493" s="73">
        <f t="shared" si="72"/>
        <v>88.88</v>
      </c>
      <c r="L493" s="75">
        <f t="shared" si="73"/>
        <v>77.289999999999992</v>
      </c>
      <c r="M493" s="73">
        <f t="shared" si="74"/>
        <v>7.73</v>
      </c>
      <c r="N493" s="73">
        <f t="shared" si="75"/>
        <v>69.559999999999988</v>
      </c>
      <c r="O493" s="74">
        <f>ROUND(I493*12%/112%,2)</f>
        <v>11.59</v>
      </c>
      <c r="P493" s="42"/>
    </row>
    <row r="494" spans="1:16" s="3" customFormat="1" x14ac:dyDescent="0.25">
      <c r="A494" s="5" t="s">
        <v>14</v>
      </c>
      <c r="B494" s="5">
        <v>2040000567</v>
      </c>
      <c r="C494" s="11" t="s">
        <v>138</v>
      </c>
      <c r="D494" s="5">
        <v>10</v>
      </c>
      <c r="E494" s="5" t="s">
        <v>9</v>
      </c>
      <c r="F494" s="5" t="s">
        <v>51</v>
      </c>
      <c r="G494" s="70">
        <v>30049099</v>
      </c>
      <c r="H494" s="71">
        <v>0.12</v>
      </c>
      <c r="I494" s="72">
        <v>36.18</v>
      </c>
      <c r="J494" s="73">
        <f t="shared" si="71"/>
        <v>6.46</v>
      </c>
      <c r="K494" s="74">
        <f t="shared" si="72"/>
        <v>29.72</v>
      </c>
      <c r="L494" s="75">
        <f t="shared" si="73"/>
        <v>25.84</v>
      </c>
      <c r="M494" s="73">
        <f t="shared" si="74"/>
        <v>2.58</v>
      </c>
      <c r="N494" s="74">
        <f t="shared" si="75"/>
        <v>23.26</v>
      </c>
      <c r="O494" s="74">
        <f>ROUND(I494*12%/112%,2)</f>
        <v>3.88</v>
      </c>
      <c r="P494" s="47"/>
    </row>
    <row r="495" spans="1:16" s="3" customFormat="1" x14ac:dyDescent="0.25">
      <c r="A495" s="5" t="s">
        <v>14</v>
      </c>
      <c r="B495" s="5">
        <v>2040005887</v>
      </c>
      <c r="C495" s="11" t="s">
        <v>730</v>
      </c>
      <c r="D495" s="5">
        <v>15</v>
      </c>
      <c r="E495" s="5" t="s">
        <v>693</v>
      </c>
      <c r="F495" s="5" t="s">
        <v>303</v>
      </c>
      <c r="G495" s="70" t="s">
        <v>225</v>
      </c>
      <c r="H495" s="71">
        <v>0.05</v>
      </c>
      <c r="I495" s="72">
        <v>199.5</v>
      </c>
      <c r="J495" s="73">
        <f t="shared" si="71"/>
        <v>38</v>
      </c>
      <c r="K495" s="74">
        <f t="shared" si="72"/>
        <v>161.5</v>
      </c>
      <c r="L495" s="75">
        <f t="shared" si="73"/>
        <v>152</v>
      </c>
      <c r="M495" s="73">
        <f t="shared" si="74"/>
        <v>15.2</v>
      </c>
      <c r="N495" s="74">
        <f t="shared" si="75"/>
        <v>136.80000000000001</v>
      </c>
      <c r="O495" s="74">
        <f>ROUND(I495*5%/105%,2)</f>
        <v>9.5</v>
      </c>
      <c r="P495" s="42"/>
    </row>
    <row r="496" spans="1:16" s="3" customFormat="1" x14ac:dyDescent="0.25">
      <c r="A496" s="5" t="s">
        <v>14</v>
      </c>
      <c r="B496" s="5">
        <v>2030001564</v>
      </c>
      <c r="C496" s="11" t="s">
        <v>900</v>
      </c>
      <c r="D496" s="5">
        <v>35</v>
      </c>
      <c r="E496" s="5" t="s">
        <v>12</v>
      </c>
      <c r="F496" s="5" t="s">
        <v>885</v>
      </c>
      <c r="G496" s="70">
        <v>33049990</v>
      </c>
      <c r="H496" s="71">
        <v>0.28000000000000003</v>
      </c>
      <c r="I496" s="72">
        <v>530</v>
      </c>
      <c r="J496" s="73">
        <f t="shared" si="71"/>
        <v>82.81</v>
      </c>
      <c r="K496" s="74">
        <f t="shared" si="72"/>
        <v>447.19</v>
      </c>
      <c r="L496" s="75">
        <f t="shared" si="73"/>
        <v>331.25</v>
      </c>
      <c r="M496" s="73">
        <f t="shared" si="74"/>
        <v>33.130000000000003</v>
      </c>
      <c r="N496" s="74">
        <f t="shared" si="75"/>
        <v>298.12</v>
      </c>
      <c r="O496" s="74">
        <f>ROUND(I496*28%/128%,2)</f>
        <v>115.94</v>
      </c>
      <c r="P496" s="42"/>
    </row>
    <row r="497" spans="1:16" s="3" customFormat="1" x14ac:dyDescent="0.25">
      <c r="A497" s="5" t="s">
        <v>7</v>
      </c>
      <c r="B497" s="6">
        <v>2040003573</v>
      </c>
      <c r="C497" s="26" t="s">
        <v>588</v>
      </c>
      <c r="D497" s="6" t="s">
        <v>425</v>
      </c>
      <c r="E497" s="6"/>
      <c r="F497" s="5" t="s">
        <v>10</v>
      </c>
      <c r="G497" s="70">
        <v>30042019</v>
      </c>
      <c r="H497" s="71">
        <v>0.12</v>
      </c>
      <c r="I497" s="72">
        <v>274.7</v>
      </c>
      <c r="J497" s="73">
        <f t="shared" si="71"/>
        <v>49.05</v>
      </c>
      <c r="K497" s="73">
        <f t="shared" si="72"/>
        <v>225.64999999999998</v>
      </c>
      <c r="L497" s="75">
        <f t="shared" si="73"/>
        <v>196.21999999999997</v>
      </c>
      <c r="M497" s="73">
        <f t="shared" si="74"/>
        <v>19.62</v>
      </c>
      <c r="N497" s="73">
        <f t="shared" si="75"/>
        <v>176.59999999999997</v>
      </c>
      <c r="O497" s="74">
        <f>ROUND(I497*12%/112%,2)</f>
        <v>29.43</v>
      </c>
      <c r="P497" s="42"/>
    </row>
    <row r="498" spans="1:16" s="3" customFormat="1" x14ac:dyDescent="0.25">
      <c r="A498" s="5" t="s">
        <v>14</v>
      </c>
      <c r="B498" s="5">
        <v>2040001410</v>
      </c>
      <c r="C498" s="11" t="s">
        <v>917</v>
      </c>
      <c r="D498" s="5">
        <v>50</v>
      </c>
      <c r="E498" s="5" t="s">
        <v>12</v>
      </c>
      <c r="F498" s="5" t="s">
        <v>911</v>
      </c>
      <c r="G498" s="70">
        <v>33049990</v>
      </c>
      <c r="H498" s="71">
        <v>0.28000000000000003</v>
      </c>
      <c r="I498" s="72">
        <v>1375</v>
      </c>
      <c r="J498" s="73">
        <f t="shared" si="71"/>
        <v>214.84</v>
      </c>
      <c r="K498" s="74">
        <f t="shared" si="72"/>
        <v>1160.1600000000001</v>
      </c>
      <c r="L498" s="75">
        <f t="shared" si="73"/>
        <v>859.38000000000011</v>
      </c>
      <c r="M498" s="73">
        <f t="shared" si="74"/>
        <v>85.94</v>
      </c>
      <c r="N498" s="74">
        <f t="shared" si="75"/>
        <v>773.44</v>
      </c>
      <c r="O498" s="74">
        <f>ROUND(I498*28%/128%,2)</f>
        <v>300.77999999999997</v>
      </c>
      <c r="P498" s="42"/>
    </row>
    <row r="499" spans="1:16" s="3" customFormat="1" x14ac:dyDescent="0.25">
      <c r="A499" s="5" t="s">
        <v>14</v>
      </c>
      <c r="B499" s="5">
        <v>2040000497</v>
      </c>
      <c r="C499" s="11" t="s">
        <v>292</v>
      </c>
      <c r="D499" s="5">
        <v>1</v>
      </c>
      <c r="E499" s="5" t="s">
        <v>12</v>
      </c>
      <c r="F499" s="5" t="s">
        <v>23</v>
      </c>
      <c r="G499" s="70">
        <v>30045090</v>
      </c>
      <c r="H499" s="71">
        <v>0.12</v>
      </c>
      <c r="I499" s="72">
        <v>70.3</v>
      </c>
      <c r="J499" s="73">
        <f t="shared" si="71"/>
        <v>12.55</v>
      </c>
      <c r="K499" s="74">
        <f t="shared" si="72"/>
        <v>57.75</v>
      </c>
      <c r="L499" s="75">
        <f t="shared" si="73"/>
        <v>50.22</v>
      </c>
      <c r="M499" s="73">
        <f t="shared" si="74"/>
        <v>5.0199999999999996</v>
      </c>
      <c r="N499" s="74">
        <f t="shared" si="75"/>
        <v>45.2</v>
      </c>
      <c r="O499" s="74">
        <f>ROUND(I499*12%/112%,2)</f>
        <v>7.53</v>
      </c>
      <c r="P499" s="42"/>
    </row>
    <row r="500" spans="1:16" s="3" customFormat="1" x14ac:dyDescent="0.25">
      <c r="A500" s="5" t="s">
        <v>14</v>
      </c>
      <c r="B500" s="5">
        <v>2040003645</v>
      </c>
      <c r="C500" s="22" t="s">
        <v>602</v>
      </c>
      <c r="D500" s="5">
        <v>15</v>
      </c>
      <c r="E500" s="24" t="s">
        <v>9</v>
      </c>
      <c r="F500" s="5" t="s">
        <v>16</v>
      </c>
      <c r="G500" s="70">
        <v>30042019</v>
      </c>
      <c r="H500" s="71">
        <v>0.12</v>
      </c>
      <c r="I500" s="72">
        <v>80.16</v>
      </c>
      <c r="J500" s="73">
        <f t="shared" si="71"/>
        <v>14.31</v>
      </c>
      <c r="K500" s="74">
        <f t="shared" si="72"/>
        <v>65.849999999999994</v>
      </c>
      <c r="L500" s="75">
        <f t="shared" si="73"/>
        <v>57.259999999999991</v>
      </c>
      <c r="M500" s="73">
        <f t="shared" si="74"/>
        <v>5.73</v>
      </c>
      <c r="N500" s="74">
        <f t="shared" si="75"/>
        <v>51.529999999999987</v>
      </c>
      <c r="O500" s="74">
        <f>ROUND(I500*12%/112%,2)</f>
        <v>8.59</v>
      </c>
      <c r="P500" s="42"/>
    </row>
    <row r="501" spans="1:16" s="3" customFormat="1" x14ac:dyDescent="0.25">
      <c r="A501" s="5" t="s">
        <v>7</v>
      </c>
      <c r="B501" s="6">
        <v>2040000407</v>
      </c>
      <c r="C501" s="7" t="s">
        <v>259</v>
      </c>
      <c r="D501" s="6">
        <v>10</v>
      </c>
      <c r="E501" s="6" t="s">
        <v>31</v>
      </c>
      <c r="F501" s="5" t="s">
        <v>10</v>
      </c>
      <c r="G501" s="70">
        <v>30041030</v>
      </c>
      <c r="H501" s="71">
        <v>0.12</v>
      </c>
      <c r="I501" s="72">
        <v>61</v>
      </c>
      <c r="J501" s="73">
        <f t="shared" si="71"/>
        <v>10.89</v>
      </c>
      <c r="K501" s="73">
        <f t="shared" si="72"/>
        <v>50.11</v>
      </c>
      <c r="L501" s="75">
        <f t="shared" si="73"/>
        <v>43.57</v>
      </c>
      <c r="M501" s="73">
        <f t="shared" si="74"/>
        <v>4.3600000000000003</v>
      </c>
      <c r="N501" s="73">
        <f t="shared" si="75"/>
        <v>39.21</v>
      </c>
      <c r="O501" s="74">
        <f>ROUND(I501*12%/112%,2)</f>
        <v>6.54</v>
      </c>
      <c r="P501" s="47"/>
    </row>
    <row r="502" spans="1:16" s="3" customFormat="1" x14ac:dyDescent="0.25">
      <c r="A502" s="5" t="s">
        <v>7</v>
      </c>
      <c r="B502" s="5">
        <v>2040001376</v>
      </c>
      <c r="C502" s="11" t="s">
        <v>507</v>
      </c>
      <c r="D502" s="5" t="s">
        <v>508</v>
      </c>
      <c r="E502" s="5"/>
      <c r="F502" s="5" t="s">
        <v>63</v>
      </c>
      <c r="G502" s="70">
        <v>30049095</v>
      </c>
      <c r="H502" s="71">
        <v>0.05</v>
      </c>
      <c r="I502" s="72">
        <v>3000</v>
      </c>
      <c r="J502" s="73">
        <f t="shared" si="71"/>
        <v>571.42999999999995</v>
      </c>
      <c r="K502" s="74">
        <f t="shared" si="72"/>
        <v>2428.5700000000002</v>
      </c>
      <c r="L502" s="75">
        <f t="shared" si="73"/>
        <v>2285.71</v>
      </c>
      <c r="M502" s="73">
        <f t="shared" si="74"/>
        <v>228.57</v>
      </c>
      <c r="N502" s="74">
        <f t="shared" si="75"/>
        <v>2057.14</v>
      </c>
      <c r="O502" s="74">
        <f>ROUND(I502*5%/105%,2)</f>
        <v>142.86000000000001</v>
      </c>
      <c r="P502" s="42"/>
    </row>
    <row r="503" spans="1:16" s="3" customFormat="1" x14ac:dyDescent="0.25">
      <c r="A503" s="5" t="s">
        <v>7</v>
      </c>
      <c r="B503" s="5">
        <v>2040000768</v>
      </c>
      <c r="C503" s="11" t="s">
        <v>376</v>
      </c>
      <c r="D503" s="5">
        <v>10</v>
      </c>
      <c r="E503" s="5" t="s">
        <v>31</v>
      </c>
      <c r="F503" s="5" t="s">
        <v>63</v>
      </c>
      <c r="G503" s="70">
        <v>30043190</v>
      </c>
      <c r="H503" s="71">
        <v>0.12</v>
      </c>
      <c r="I503" s="72">
        <v>85</v>
      </c>
      <c r="J503" s="73">
        <f t="shared" si="71"/>
        <v>15.18</v>
      </c>
      <c r="K503" s="74">
        <f t="shared" si="72"/>
        <v>69.819999999999993</v>
      </c>
      <c r="L503" s="75">
        <f t="shared" si="73"/>
        <v>60.709999999999994</v>
      </c>
      <c r="M503" s="73">
        <f t="shared" si="74"/>
        <v>6.07</v>
      </c>
      <c r="N503" s="74">
        <f t="shared" si="75"/>
        <v>54.639999999999993</v>
      </c>
      <c r="O503" s="74">
        <f>ROUND(I503*12%/112%,2)</f>
        <v>9.11</v>
      </c>
      <c r="P503" s="42"/>
    </row>
    <row r="504" spans="1:16" s="3" customFormat="1" x14ac:dyDescent="0.25">
      <c r="A504" s="5" t="s">
        <v>14</v>
      </c>
      <c r="B504" s="5">
        <v>2040000748</v>
      </c>
      <c r="C504" s="11" t="s">
        <v>368</v>
      </c>
      <c r="D504" s="5">
        <v>10</v>
      </c>
      <c r="E504" s="5" t="s">
        <v>9</v>
      </c>
      <c r="F504" s="5" t="s">
        <v>171</v>
      </c>
      <c r="G504" s="70">
        <v>30049099</v>
      </c>
      <c r="H504" s="71">
        <v>0.12</v>
      </c>
      <c r="I504" s="72">
        <v>58.13</v>
      </c>
      <c r="J504" s="73">
        <f t="shared" si="71"/>
        <v>10.38</v>
      </c>
      <c r="K504" s="74">
        <f t="shared" si="72"/>
        <v>47.75</v>
      </c>
      <c r="L504" s="75">
        <f t="shared" si="73"/>
        <v>41.519999999999996</v>
      </c>
      <c r="M504" s="73">
        <f t="shared" si="74"/>
        <v>4.1500000000000004</v>
      </c>
      <c r="N504" s="74">
        <f t="shared" si="75"/>
        <v>37.370000000000005</v>
      </c>
      <c r="O504" s="74">
        <f>ROUND(I504*12%/112%,2)</f>
        <v>6.23</v>
      </c>
      <c r="P504" s="42"/>
    </row>
    <row r="505" spans="1:16" s="3" customFormat="1" x14ac:dyDescent="0.25">
      <c r="A505" s="5" t="s">
        <v>14</v>
      </c>
      <c r="B505" s="5">
        <v>2040000308</v>
      </c>
      <c r="C505" s="11" t="s">
        <v>211</v>
      </c>
      <c r="D505" s="5">
        <v>10</v>
      </c>
      <c r="E505" s="5" t="s">
        <v>9</v>
      </c>
      <c r="F505" s="5" t="s">
        <v>23</v>
      </c>
      <c r="G505" s="70">
        <v>30043190</v>
      </c>
      <c r="H505" s="71">
        <v>0.12</v>
      </c>
      <c r="I505" s="72">
        <v>70.3</v>
      </c>
      <c r="J505" s="73">
        <f t="shared" si="71"/>
        <v>12.55</v>
      </c>
      <c r="K505" s="74">
        <f t="shared" si="72"/>
        <v>57.75</v>
      </c>
      <c r="L505" s="75">
        <f t="shared" si="73"/>
        <v>50.22</v>
      </c>
      <c r="M505" s="73">
        <f t="shared" si="74"/>
        <v>5.0199999999999996</v>
      </c>
      <c r="N505" s="74">
        <f t="shared" si="75"/>
        <v>45.2</v>
      </c>
      <c r="O505" s="74">
        <f>ROUND(I505*12%/112%,2)</f>
        <v>7.53</v>
      </c>
      <c r="P505" s="42"/>
    </row>
    <row r="506" spans="1:16" s="3" customFormat="1" x14ac:dyDescent="0.25">
      <c r="A506" s="5" t="s">
        <v>7</v>
      </c>
      <c r="B506" s="5">
        <v>2030000258</v>
      </c>
      <c r="C506" s="11" t="s">
        <v>111</v>
      </c>
      <c r="D506" s="5">
        <v>10</v>
      </c>
      <c r="E506" s="5" t="s">
        <v>9</v>
      </c>
      <c r="F506" s="5" t="s">
        <v>109</v>
      </c>
      <c r="G506" s="70">
        <v>30049069</v>
      </c>
      <c r="H506" s="71">
        <v>0.12</v>
      </c>
      <c r="I506" s="72">
        <v>135</v>
      </c>
      <c r="J506" s="73">
        <f t="shared" si="71"/>
        <v>24.11</v>
      </c>
      <c r="K506" s="74">
        <f t="shared" si="72"/>
        <v>110.89</v>
      </c>
      <c r="L506" s="75">
        <f t="shared" si="73"/>
        <v>96.43</v>
      </c>
      <c r="M506" s="73">
        <f t="shared" si="74"/>
        <v>9.64</v>
      </c>
      <c r="N506" s="74">
        <f t="shared" si="75"/>
        <v>86.789999999999992</v>
      </c>
      <c r="O506" s="74">
        <f>ROUND(I506*12%/112%,2)</f>
        <v>14.46</v>
      </c>
      <c r="P506" s="42"/>
    </row>
    <row r="507" spans="1:16" s="3" customFormat="1" x14ac:dyDescent="0.25">
      <c r="A507" s="5" t="s">
        <v>14</v>
      </c>
      <c r="B507" s="5">
        <v>2040001007</v>
      </c>
      <c r="C507" s="11" t="s">
        <v>429</v>
      </c>
      <c r="D507" s="5" t="s">
        <v>431</v>
      </c>
      <c r="E507" s="5" t="s">
        <v>116</v>
      </c>
      <c r="F507" s="5" t="s">
        <v>16</v>
      </c>
      <c r="G507" s="70">
        <v>30049099</v>
      </c>
      <c r="H507" s="71">
        <v>0.05</v>
      </c>
      <c r="I507" s="72">
        <v>13550</v>
      </c>
      <c r="J507" s="73">
        <f t="shared" si="71"/>
        <v>2580.9499999999998</v>
      </c>
      <c r="K507" s="74">
        <f t="shared" si="72"/>
        <v>10969.05</v>
      </c>
      <c r="L507" s="75">
        <f t="shared" si="73"/>
        <v>10323.81</v>
      </c>
      <c r="M507" s="73">
        <f t="shared" si="74"/>
        <v>1032.3800000000001</v>
      </c>
      <c r="N507" s="74">
        <f t="shared" si="75"/>
        <v>9291.4299999999985</v>
      </c>
      <c r="O507" s="74">
        <f>ROUND(I507*5%/105%,2)</f>
        <v>645.24</v>
      </c>
      <c r="P507" s="42"/>
    </row>
    <row r="508" spans="1:16" s="3" customFormat="1" x14ac:dyDescent="0.25">
      <c r="A508" s="5" t="s">
        <v>14</v>
      </c>
      <c r="B508" s="5">
        <v>2030000030</v>
      </c>
      <c r="C508" s="11" t="s">
        <v>28</v>
      </c>
      <c r="D508" s="5">
        <v>30</v>
      </c>
      <c r="E508" s="5" t="s">
        <v>9</v>
      </c>
      <c r="F508" s="10" t="s">
        <v>25</v>
      </c>
      <c r="G508" s="70">
        <v>30049071</v>
      </c>
      <c r="H508" s="71">
        <v>0.12</v>
      </c>
      <c r="I508" s="72">
        <v>181.7</v>
      </c>
      <c r="J508" s="73">
        <f t="shared" si="71"/>
        <v>32.450000000000003</v>
      </c>
      <c r="K508" s="74">
        <f t="shared" si="72"/>
        <v>149.25</v>
      </c>
      <c r="L508" s="75">
        <f t="shared" si="73"/>
        <v>129.78</v>
      </c>
      <c r="M508" s="73">
        <f t="shared" si="74"/>
        <v>12.98</v>
      </c>
      <c r="N508" s="74">
        <f t="shared" si="75"/>
        <v>116.80000000000001</v>
      </c>
      <c r="O508" s="74">
        <f t="shared" ref="O508:O515" si="78">ROUND(I508*12%/112%,2)</f>
        <v>19.47</v>
      </c>
      <c r="P508" s="47"/>
    </row>
    <row r="509" spans="1:16" s="3" customFormat="1" x14ac:dyDescent="0.25">
      <c r="A509" s="5" t="s">
        <v>14</v>
      </c>
      <c r="B509" s="5">
        <v>2030002247</v>
      </c>
      <c r="C509" s="20" t="s">
        <v>149</v>
      </c>
      <c r="D509" s="21">
        <v>100</v>
      </c>
      <c r="E509" s="5" t="s">
        <v>150</v>
      </c>
      <c r="F509" s="5" t="s">
        <v>38</v>
      </c>
      <c r="G509" s="70">
        <v>30049081</v>
      </c>
      <c r="H509" s="71">
        <v>0.12</v>
      </c>
      <c r="I509" s="72">
        <v>228</v>
      </c>
      <c r="J509" s="73">
        <f t="shared" si="71"/>
        <v>40.71</v>
      </c>
      <c r="K509" s="74">
        <f t="shared" si="72"/>
        <v>187.29</v>
      </c>
      <c r="L509" s="75">
        <f t="shared" si="73"/>
        <v>162.85999999999999</v>
      </c>
      <c r="M509" s="73">
        <f t="shared" si="74"/>
        <v>16.29</v>
      </c>
      <c r="N509" s="74">
        <f t="shared" si="75"/>
        <v>146.57</v>
      </c>
      <c r="O509" s="74">
        <f t="shared" si="78"/>
        <v>24.43</v>
      </c>
      <c r="P509" s="42"/>
    </row>
    <row r="510" spans="1:16" s="3" customFormat="1" x14ac:dyDescent="0.25">
      <c r="A510" s="5" t="s">
        <v>7</v>
      </c>
      <c r="B510" s="5">
        <v>2040005558</v>
      </c>
      <c r="C510" s="20" t="s">
        <v>704</v>
      </c>
      <c r="D510" s="5">
        <v>1</v>
      </c>
      <c r="E510" s="5" t="s">
        <v>639</v>
      </c>
      <c r="F510" s="32" t="s">
        <v>32</v>
      </c>
      <c r="G510" s="70">
        <v>30049099</v>
      </c>
      <c r="H510" s="71">
        <v>0.12</v>
      </c>
      <c r="I510" s="72">
        <v>30</v>
      </c>
      <c r="J510" s="73">
        <f t="shared" si="71"/>
        <v>5.36</v>
      </c>
      <c r="K510" s="74">
        <f t="shared" si="72"/>
        <v>24.64</v>
      </c>
      <c r="L510" s="75">
        <f t="shared" si="73"/>
        <v>21.43</v>
      </c>
      <c r="M510" s="73">
        <f t="shared" si="74"/>
        <v>2.14</v>
      </c>
      <c r="N510" s="74">
        <f t="shared" si="75"/>
        <v>19.29</v>
      </c>
      <c r="O510" s="74">
        <f t="shared" si="78"/>
        <v>3.21</v>
      </c>
      <c r="P510" s="42"/>
    </row>
    <row r="511" spans="1:16" s="3" customFormat="1" x14ac:dyDescent="0.25">
      <c r="A511" s="5" t="s">
        <v>14</v>
      </c>
      <c r="B511" s="5">
        <v>2040000707</v>
      </c>
      <c r="C511" s="11" t="s">
        <v>352</v>
      </c>
      <c r="D511" s="5">
        <v>10</v>
      </c>
      <c r="E511" s="5" t="s">
        <v>9</v>
      </c>
      <c r="F511" s="5" t="s">
        <v>317</v>
      </c>
      <c r="G511" s="70">
        <v>30049099</v>
      </c>
      <c r="H511" s="71">
        <v>0.12</v>
      </c>
      <c r="I511" s="72">
        <v>582.5</v>
      </c>
      <c r="J511" s="73">
        <f t="shared" si="71"/>
        <v>104.02</v>
      </c>
      <c r="K511" s="74">
        <f t="shared" si="72"/>
        <v>478.48</v>
      </c>
      <c r="L511" s="75">
        <f t="shared" si="73"/>
        <v>416.07000000000005</v>
      </c>
      <c r="M511" s="73">
        <f t="shared" si="74"/>
        <v>41.61</v>
      </c>
      <c r="N511" s="74">
        <f t="shared" si="75"/>
        <v>374.46000000000004</v>
      </c>
      <c r="O511" s="74">
        <f t="shared" si="78"/>
        <v>62.41</v>
      </c>
      <c r="P511" s="42"/>
    </row>
    <row r="512" spans="1:16" s="3" customFormat="1" x14ac:dyDescent="0.25">
      <c r="A512" s="5" t="s">
        <v>7</v>
      </c>
      <c r="B512" s="5">
        <v>2040000639</v>
      </c>
      <c r="C512" s="11" t="s">
        <v>336</v>
      </c>
      <c r="D512" s="5">
        <v>10</v>
      </c>
      <c r="E512" s="5" t="s">
        <v>9</v>
      </c>
      <c r="F512" s="5" t="s">
        <v>104</v>
      </c>
      <c r="G512" s="70">
        <v>30042034</v>
      </c>
      <c r="H512" s="71">
        <v>0.12</v>
      </c>
      <c r="I512" s="72">
        <v>111.6</v>
      </c>
      <c r="J512" s="73">
        <f t="shared" si="71"/>
        <v>19.93</v>
      </c>
      <c r="K512" s="74">
        <f t="shared" si="72"/>
        <v>91.669999999999987</v>
      </c>
      <c r="L512" s="75">
        <f t="shared" si="73"/>
        <v>79.70999999999998</v>
      </c>
      <c r="M512" s="73">
        <f t="shared" si="74"/>
        <v>7.97</v>
      </c>
      <c r="N512" s="74">
        <f t="shared" si="75"/>
        <v>71.739999999999981</v>
      </c>
      <c r="O512" s="74">
        <f t="shared" si="78"/>
        <v>11.96</v>
      </c>
      <c r="P512" s="42"/>
    </row>
    <row r="513" spans="1:16" s="3" customFormat="1" x14ac:dyDescent="0.25">
      <c r="A513" s="5" t="s">
        <v>7</v>
      </c>
      <c r="B513" s="5">
        <v>2040001327</v>
      </c>
      <c r="C513" s="11" t="s">
        <v>494</v>
      </c>
      <c r="D513" s="5">
        <v>10</v>
      </c>
      <c r="E513" s="24" t="s">
        <v>495</v>
      </c>
      <c r="F513" s="5" t="s">
        <v>109</v>
      </c>
      <c r="G513" s="70">
        <v>30049099</v>
      </c>
      <c r="H513" s="71">
        <v>0.12</v>
      </c>
      <c r="I513" s="72">
        <v>139.5</v>
      </c>
      <c r="J513" s="73">
        <f t="shared" si="71"/>
        <v>24.91</v>
      </c>
      <c r="K513" s="74">
        <f t="shared" si="72"/>
        <v>114.59</v>
      </c>
      <c r="L513" s="75">
        <f t="shared" si="73"/>
        <v>99.64</v>
      </c>
      <c r="M513" s="73">
        <f t="shared" si="74"/>
        <v>9.9600000000000009</v>
      </c>
      <c r="N513" s="74">
        <f t="shared" si="75"/>
        <v>89.679999999999993</v>
      </c>
      <c r="O513" s="74">
        <f t="shared" si="78"/>
        <v>14.95</v>
      </c>
      <c r="P513" s="42"/>
    </row>
    <row r="514" spans="1:16" s="3" customFormat="1" x14ac:dyDescent="0.25">
      <c r="A514" s="5" t="s">
        <v>7</v>
      </c>
      <c r="B514" s="5">
        <v>2040003395</v>
      </c>
      <c r="C514" s="11" t="s">
        <v>584</v>
      </c>
      <c r="D514" s="5">
        <v>10</v>
      </c>
      <c r="E514" s="5" t="s">
        <v>9</v>
      </c>
      <c r="F514" s="5" t="s">
        <v>63</v>
      </c>
      <c r="G514" s="70">
        <v>30049069</v>
      </c>
      <c r="H514" s="71">
        <v>0.12</v>
      </c>
      <c r="I514" s="72">
        <v>98.5</v>
      </c>
      <c r="J514" s="73">
        <f t="shared" si="71"/>
        <v>17.59</v>
      </c>
      <c r="K514" s="74">
        <f t="shared" si="72"/>
        <v>80.91</v>
      </c>
      <c r="L514" s="75">
        <f t="shared" si="73"/>
        <v>70.36</v>
      </c>
      <c r="M514" s="73">
        <f t="shared" si="74"/>
        <v>7.04</v>
      </c>
      <c r="N514" s="74">
        <f t="shared" si="75"/>
        <v>63.319999999999993</v>
      </c>
      <c r="O514" s="74">
        <f t="shared" si="78"/>
        <v>10.55</v>
      </c>
      <c r="P514" s="42"/>
    </row>
    <row r="515" spans="1:16" s="3" customFormat="1" x14ac:dyDescent="0.25">
      <c r="A515" s="5" t="s">
        <v>7</v>
      </c>
      <c r="B515" s="5">
        <v>2040004748</v>
      </c>
      <c r="C515" s="11" t="s">
        <v>670</v>
      </c>
      <c r="D515" s="5">
        <v>1</v>
      </c>
      <c r="E515" s="5" t="s">
        <v>671</v>
      </c>
      <c r="F515" s="5" t="s">
        <v>63</v>
      </c>
      <c r="G515" s="70">
        <v>30043190</v>
      </c>
      <c r="H515" s="71">
        <v>0.12</v>
      </c>
      <c r="I515" s="72">
        <v>11985.96</v>
      </c>
      <c r="J515" s="73">
        <f t="shared" si="71"/>
        <v>2140.35</v>
      </c>
      <c r="K515" s="74">
        <f t="shared" si="72"/>
        <v>9845.6099999999988</v>
      </c>
      <c r="L515" s="75">
        <f t="shared" si="73"/>
        <v>8561.3999999999978</v>
      </c>
      <c r="M515" s="73">
        <f t="shared" si="74"/>
        <v>856.14</v>
      </c>
      <c r="N515" s="74">
        <f t="shared" si="75"/>
        <v>7705.2599999999993</v>
      </c>
      <c r="O515" s="74">
        <f t="shared" si="78"/>
        <v>1284.21</v>
      </c>
      <c r="P515" s="42"/>
    </row>
    <row r="516" spans="1:16" s="3" customFormat="1" x14ac:dyDescent="0.25">
      <c r="A516" s="5" t="s">
        <v>7</v>
      </c>
      <c r="B516" s="5">
        <v>2040000684</v>
      </c>
      <c r="C516" s="11" t="s">
        <v>350</v>
      </c>
      <c r="D516" s="5">
        <v>10</v>
      </c>
      <c r="E516" s="5" t="s">
        <v>31</v>
      </c>
      <c r="F516" s="5" t="s">
        <v>83</v>
      </c>
      <c r="G516" s="70">
        <v>30049055</v>
      </c>
      <c r="H516" s="71">
        <v>0.05</v>
      </c>
      <c r="I516" s="72">
        <v>13.7</v>
      </c>
      <c r="J516" s="73">
        <f t="shared" si="71"/>
        <v>2.61</v>
      </c>
      <c r="K516" s="74">
        <f t="shared" si="72"/>
        <v>11.09</v>
      </c>
      <c r="L516" s="75">
        <f t="shared" si="73"/>
        <v>10.44</v>
      </c>
      <c r="M516" s="73">
        <f t="shared" si="74"/>
        <v>1.04</v>
      </c>
      <c r="N516" s="74">
        <f t="shared" si="75"/>
        <v>9.4</v>
      </c>
      <c r="O516" s="74">
        <f>ROUND(I516*5%/105%,2)</f>
        <v>0.65</v>
      </c>
      <c r="P516" s="42"/>
    </row>
    <row r="517" spans="1:16" s="3" customFormat="1" x14ac:dyDescent="0.25">
      <c r="A517" s="5" t="s">
        <v>7</v>
      </c>
      <c r="B517" s="6">
        <v>2040001466</v>
      </c>
      <c r="C517" s="7" t="s">
        <v>538</v>
      </c>
      <c r="D517" s="6">
        <v>10</v>
      </c>
      <c r="E517" s="6" t="s">
        <v>9</v>
      </c>
      <c r="F517" s="5" t="s">
        <v>10</v>
      </c>
      <c r="G517" s="70">
        <v>30049033</v>
      </c>
      <c r="H517" s="71">
        <v>0.12</v>
      </c>
      <c r="I517" s="72">
        <v>6.9</v>
      </c>
      <c r="J517" s="73">
        <f t="shared" si="71"/>
        <v>1.23</v>
      </c>
      <c r="K517" s="73">
        <f t="shared" si="72"/>
        <v>5.67</v>
      </c>
      <c r="L517" s="75">
        <f t="shared" si="73"/>
        <v>4.93</v>
      </c>
      <c r="M517" s="73">
        <f t="shared" si="74"/>
        <v>0.49</v>
      </c>
      <c r="N517" s="73">
        <f t="shared" si="75"/>
        <v>4.4399999999999995</v>
      </c>
      <c r="O517" s="74">
        <f>ROUND(I517*12%/112%,2)</f>
        <v>0.74</v>
      </c>
      <c r="P517" s="42"/>
    </row>
    <row r="518" spans="1:16" s="3" customFormat="1" x14ac:dyDescent="0.25">
      <c r="A518" s="5" t="s">
        <v>14</v>
      </c>
      <c r="B518" s="5">
        <v>2040000135</v>
      </c>
      <c r="C518" s="11" t="s">
        <v>181</v>
      </c>
      <c r="D518" s="5">
        <v>1</v>
      </c>
      <c r="E518" s="5" t="s">
        <v>182</v>
      </c>
      <c r="F518" s="5" t="s">
        <v>180</v>
      </c>
      <c r="G518" s="70">
        <v>30044099</v>
      </c>
      <c r="H518" s="71">
        <v>0.12</v>
      </c>
      <c r="I518" s="72">
        <v>4300</v>
      </c>
      <c r="J518" s="73">
        <f t="shared" si="71"/>
        <v>767.86</v>
      </c>
      <c r="K518" s="74">
        <f t="shared" si="72"/>
        <v>3532.14</v>
      </c>
      <c r="L518" s="75">
        <f t="shared" si="73"/>
        <v>3071.43</v>
      </c>
      <c r="M518" s="73">
        <f t="shared" si="74"/>
        <v>307.14</v>
      </c>
      <c r="N518" s="74">
        <f t="shared" si="75"/>
        <v>2764.29</v>
      </c>
      <c r="O518" s="74">
        <f>ROUND(I518*12%/112%,2)</f>
        <v>460.71</v>
      </c>
      <c r="P518" s="42"/>
    </row>
    <row r="519" spans="1:16" s="3" customFormat="1" x14ac:dyDescent="0.25">
      <c r="A519" s="5" t="s">
        <v>14</v>
      </c>
      <c r="B519" s="5">
        <v>2040000750</v>
      </c>
      <c r="C519" s="11" t="s">
        <v>369</v>
      </c>
      <c r="D519" s="5">
        <v>10</v>
      </c>
      <c r="E519" s="5" t="s">
        <v>9</v>
      </c>
      <c r="F519" s="5" t="s">
        <v>171</v>
      </c>
      <c r="G519" s="70" t="s">
        <v>370</v>
      </c>
      <c r="H519" s="71">
        <v>0.12</v>
      </c>
      <c r="I519" s="72">
        <v>178.56</v>
      </c>
      <c r="J519" s="73">
        <f t="shared" si="71"/>
        <v>31.89</v>
      </c>
      <c r="K519" s="74">
        <f t="shared" si="72"/>
        <v>146.67000000000002</v>
      </c>
      <c r="L519" s="75">
        <f t="shared" si="73"/>
        <v>127.54000000000002</v>
      </c>
      <c r="M519" s="73">
        <f t="shared" si="74"/>
        <v>12.75</v>
      </c>
      <c r="N519" s="74">
        <f t="shared" si="75"/>
        <v>114.79000000000002</v>
      </c>
      <c r="O519" s="74">
        <f>ROUND(I519*12%/112%,2)</f>
        <v>19.13</v>
      </c>
      <c r="P519" s="42"/>
    </row>
    <row r="520" spans="1:16" s="3" customFormat="1" x14ac:dyDescent="0.25">
      <c r="A520" s="5" t="s">
        <v>7</v>
      </c>
      <c r="B520" s="5">
        <v>2040000329</v>
      </c>
      <c r="C520" s="9" t="s">
        <v>223</v>
      </c>
      <c r="D520" s="5">
        <v>15</v>
      </c>
      <c r="E520" s="5" t="s">
        <v>129</v>
      </c>
      <c r="F520" s="5" t="s">
        <v>40</v>
      </c>
      <c r="G520" s="70">
        <v>30049099</v>
      </c>
      <c r="H520" s="71">
        <v>0.12</v>
      </c>
      <c r="I520" s="72">
        <v>75.2</v>
      </c>
      <c r="J520" s="73">
        <f t="shared" si="71"/>
        <v>13.43</v>
      </c>
      <c r="K520" s="74">
        <f t="shared" si="72"/>
        <v>61.77</v>
      </c>
      <c r="L520" s="75">
        <f t="shared" si="73"/>
        <v>53.71</v>
      </c>
      <c r="M520" s="73">
        <f t="shared" si="74"/>
        <v>5.37</v>
      </c>
      <c r="N520" s="74">
        <f t="shared" si="75"/>
        <v>48.34</v>
      </c>
      <c r="O520" s="74">
        <f>ROUND(I520*12%/112%,2)</f>
        <v>8.06</v>
      </c>
      <c r="P520" s="42"/>
    </row>
    <row r="521" spans="1:16" s="3" customFormat="1" x14ac:dyDescent="0.25">
      <c r="A521" s="5" t="s">
        <v>14</v>
      </c>
      <c r="B521" s="5">
        <v>2030002264</v>
      </c>
      <c r="C521" s="11" t="s">
        <v>905</v>
      </c>
      <c r="D521" s="5">
        <v>100</v>
      </c>
      <c r="E521" s="5" t="s">
        <v>12</v>
      </c>
      <c r="F521" s="5" t="s">
        <v>885</v>
      </c>
      <c r="G521" s="70">
        <v>33049930</v>
      </c>
      <c r="H521" s="71">
        <v>0.28000000000000003</v>
      </c>
      <c r="I521" s="72">
        <v>525</v>
      </c>
      <c r="J521" s="73">
        <f t="shared" si="71"/>
        <v>82.03</v>
      </c>
      <c r="K521" s="74">
        <f t="shared" si="72"/>
        <v>442.97</v>
      </c>
      <c r="L521" s="75">
        <f t="shared" si="73"/>
        <v>328.13</v>
      </c>
      <c r="M521" s="73">
        <f t="shared" si="74"/>
        <v>32.81</v>
      </c>
      <c r="N521" s="74">
        <f t="shared" si="75"/>
        <v>295.32000000000005</v>
      </c>
      <c r="O521" s="74">
        <f>ROUND(I521*28%/128%,2)</f>
        <v>114.84</v>
      </c>
      <c r="P521" s="42"/>
    </row>
    <row r="522" spans="1:16" s="3" customFormat="1" x14ac:dyDescent="0.25">
      <c r="A522" s="5" t="s">
        <v>7</v>
      </c>
      <c r="B522" s="6">
        <v>2040000555</v>
      </c>
      <c r="C522" s="7" t="s">
        <v>313</v>
      </c>
      <c r="D522" s="6" t="s">
        <v>300</v>
      </c>
      <c r="E522" s="6"/>
      <c r="F522" s="5" t="s">
        <v>10</v>
      </c>
      <c r="G522" s="70">
        <v>30049039</v>
      </c>
      <c r="H522" s="71">
        <v>0.12</v>
      </c>
      <c r="I522" s="72">
        <v>44.23</v>
      </c>
      <c r="J522" s="73">
        <f t="shared" si="71"/>
        <v>7.9</v>
      </c>
      <c r="K522" s="73">
        <f t="shared" si="72"/>
        <v>36.33</v>
      </c>
      <c r="L522" s="75">
        <f t="shared" si="73"/>
        <v>31.589999999999996</v>
      </c>
      <c r="M522" s="73">
        <f t="shared" si="74"/>
        <v>3.16</v>
      </c>
      <c r="N522" s="73">
        <f t="shared" si="75"/>
        <v>28.43</v>
      </c>
      <c r="O522" s="74">
        <f>ROUND(I522*12%/112%,2)</f>
        <v>4.74</v>
      </c>
      <c r="P522" s="42"/>
    </row>
    <row r="523" spans="1:16" s="3" customFormat="1" x14ac:dyDescent="0.25">
      <c r="A523" s="5" t="s">
        <v>7</v>
      </c>
      <c r="B523" s="5">
        <v>2040005146</v>
      </c>
      <c r="C523" s="11" t="s">
        <v>690</v>
      </c>
      <c r="D523" s="5">
        <v>100</v>
      </c>
      <c r="E523" s="5" t="s">
        <v>12</v>
      </c>
      <c r="F523" s="5" t="s">
        <v>104</v>
      </c>
      <c r="G523" s="70">
        <v>30049099</v>
      </c>
      <c r="H523" s="71">
        <v>0.12</v>
      </c>
      <c r="I523" s="72">
        <v>70.88</v>
      </c>
      <c r="J523" s="73">
        <f t="shared" si="71"/>
        <v>12.66</v>
      </c>
      <c r="K523" s="74">
        <f t="shared" si="72"/>
        <v>58.22</v>
      </c>
      <c r="L523" s="75">
        <f t="shared" si="73"/>
        <v>50.629999999999995</v>
      </c>
      <c r="M523" s="73">
        <f t="shared" si="74"/>
        <v>5.0599999999999996</v>
      </c>
      <c r="N523" s="74">
        <f t="shared" si="75"/>
        <v>45.569999999999993</v>
      </c>
      <c r="O523" s="74">
        <f>ROUND(I523*12%/112%,2)</f>
        <v>7.59</v>
      </c>
      <c r="P523" s="42"/>
    </row>
    <row r="524" spans="1:16" s="3" customFormat="1" x14ac:dyDescent="0.25">
      <c r="A524" s="5" t="s">
        <v>14</v>
      </c>
      <c r="B524" s="5">
        <v>2040005842</v>
      </c>
      <c r="C524" s="11" t="s">
        <v>949</v>
      </c>
      <c r="D524" s="5">
        <v>60</v>
      </c>
      <c r="E524" s="5" t="s">
        <v>31</v>
      </c>
      <c r="F524" s="5" t="s">
        <v>51</v>
      </c>
      <c r="G524" s="70">
        <v>21069099</v>
      </c>
      <c r="H524" s="71">
        <v>0.28000000000000003</v>
      </c>
      <c r="I524" s="72">
        <v>750</v>
      </c>
      <c r="J524" s="73">
        <f t="shared" si="71"/>
        <v>117.19</v>
      </c>
      <c r="K524" s="74">
        <f t="shared" si="72"/>
        <v>632.80999999999995</v>
      </c>
      <c r="L524" s="75">
        <f t="shared" si="73"/>
        <v>468.74999999999994</v>
      </c>
      <c r="M524" s="73">
        <f t="shared" si="74"/>
        <v>46.88</v>
      </c>
      <c r="N524" s="74">
        <f t="shared" si="75"/>
        <v>421.86999999999995</v>
      </c>
      <c r="O524" s="74">
        <f>ROUND(I524*28%/128%,2)</f>
        <v>164.06</v>
      </c>
      <c r="P524" s="42"/>
    </row>
    <row r="525" spans="1:16" s="3" customFormat="1" x14ac:dyDescent="0.25">
      <c r="A525" s="5" t="s">
        <v>7</v>
      </c>
      <c r="B525" s="5">
        <v>2040001486</v>
      </c>
      <c r="C525" s="11" t="s">
        <v>545</v>
      </c>
      <c r="D525" s="5">
        <v>10</v>
      </c>
      <c r="E525" s="5" t="s">
        <v>31</v>
      </c>
      <c r="F525" s="5" t="s">
        <v>32</v>
      </c>
      <c r="G525" s="70">
        <v>30049099</v>
      </c>
      <c r="H525" s="71">
        <v>0.12</v>
      </c>
      <c r="I525" s="72">
        <v>208</v>
      </c>
      <c r="J525" s="73">
        <f t="shared" si="71"/>
        <v>37.14</v>
      </c>
      <c r="K525" s="74">
        <f t="shared" si="72"/>
        <v>170.86</v>
      </c>
      <c r="L525" s="75">
        <f t="shared" si="73"/>
        <v>148.57000000000002</v>
      </c>
      <c r="M525" s="73">
        <f t="shared" si="74"/>
        <v>14.86</v>
      </c>
      <c r="N525" s="74">
        <f t="shared" si="75"/>
        <v>133.71</v>
      </c>
      <c r="O525" s="74">
        <f>ROUND(I525*12%/112%,2)</f>
        <v>22.29</v>
      </c>
      <c r="P525" s="42"/>
    </row>
    <row r="526" spans="1:16" s="3" customFormat="1" x14ac:dyDescent="0.25">
      <c r="A526" s="5" t="s">
        <v>14</v>
      </c>
      <c r="B526" s="5">
        <v>2040005780</v>
      </c>
      <c r="C526" s="11" t="s">
        <v>721</v>
      </c>
      <c r="D526" s="5">
        <v>15</v>
      </c>
      <c r="E526" s="5" t="s">
        <v>9</v>
      </c>
      <c r="F526" s="5" t="s">
        <v>23</v>
      </c>
      <c r="G526" s="70">
        <v>30043190</v>
      </c>
      <c r="H526" s="71">
        <v>0.12</v>
      </c>
      <c r="I526" s="72">
        <v>54.27</v>
      </c>
      <c r="J526" s="73">
        <f t="shared" si="71"/>
        <v>9.69</v>
      </c>
      <c r="K526" s="74">
        <f t="shared" si="72"/>
        <v>44.580000000000005</v>
      </c>
      <c r="L526" s="75">
        <f t="shared" si="73"/>
        <v>38.770000000000003</v>
      </c>
      <c r="M526" s="73">
        <f t="shared" si="74"/>
        <v>3.88</v>
      </c>
      <c r="N526" s="74">
        <f t="shared" si="75"/>
        <v>34.89</v>
      </c>
      <c r="O526" s="74">
        <f>ROUND(I526*12%/112%,2)</f>
        <v>5.81</v>
      </c>
      <c r="P526" s="42"/>
    </row>
    <row r="527" spans="1:16" s="3" customFormat="1" x14ac:dyDescent="0.25">
      <c r="A527" s="5" t="s">
        <v>7</v>
      </c>
      <c r="B527" s="6">
        <v>2040000462</v>
      </c>
      <c r="C527" s="7" t="s">
        <v>280</v>
      </c>
      <c r="D527" s="6">
        <v>100</v>
      </c>
      <c r="E527" s="6" t="s">
        <v>12</v>
      </c>
      <c r="F527" s="5" t="s">
        <v>10</v>
      </c>
      <c r="G527" s="70">
        <v>30044060</v>
      </c>
      <c r="H527" s="71">
        <v>0.12</v>
      </c>
      <c r="I527" s="72">
        <v>52.7</v>
      </c>
      <c r="J527" s="73">
        <f t="shared" si="71"/>
        <v>9.41</v>
      </c>
      <c r="K527" s="73">
        <f t="shared" si="72"/>
        <v>43.290000000000006</v>
      </c>
      <c r="L527" s="75">
        <f t="shared" si="73"/>
        <v>37.640000000000008</v>
      </c>
      <c r="M527" s="73">
        <f t="shared" si="74"/>
        <v>3.76</v>
      </c>
      <c r="N527" s="73">
        <f t="shared" si="75"/>
        <v>33.88000000000001</v>
      </c>
      <c r="O527" s="74">
        <f>ROUND(I527*12%/112%,2)</f>
        <v>5.65</v>
      </c>
      <c r="P527" s="42"/>
    </row>
    <row r="528" spans="1:16" s="3" customFormat="1" x14ac:dyDescent="0.25">
      <c r="A528" s="5" t="s">
        <v>14</v>
      </c>
      <c r="B528" s="5">
        <v>2040001444</v>
      </c>
      <c r="C528" s="28" t="s">
        <v>529</v>
      </c>
      <c r="D528" s="21" t="s">
        <v>530</v>
      </c>
      <c r="E528" s="5" t="s">
        <v>182</v>
      </c>
      <c r="F528" s="5" t="s">
        <v>180</v>
      </c>
      <c r="G528" s="70">
        <v>30049039</v>
      </c>
      <c r="H528" s="71">
        <v>0.12</v>
      </c>
      <c r="I528" s="72">
        <v>3434</v>
      </c>
      <c r="J528" s="73">
        <f t="shared" ref="J528:J591" si="79">ROUND((I528-O528)*20%,2)</f>
        <v>613.21</v>
      </c>
      <c r="K528" s="74">
        <f t="shared" ref="K528:K591" si="80">+I528-J528</f>
        <v>2820.79</v>
      </c>
      <c r="L528" s="75">
        <f t="shared" ref="L528:L591" si="81">K528-O528</f>
        <v>2452.86</v>
      </c>
      <c r="M528" s="73">
        <f t="shared" ref="M528:M591" si="82">ROUND((K528-O528)*10%,2)</f>
        <v>245.29</v>
      </c>
      <c r="N528" s="74">
        <f t="shared" ref="N528:N591" si="83">+K528-M528-O528</f>
        <v>2207.5700000000002</v>
      </c>
      <c r="O528" s="74">
        <f>ROUND(I528*12%/112%,2)</f>
        <v>367.93</v>
      </c>
      <c r="P528" s="42"/>
    </row>
    <row r="529" spans="1:16" s="3" customFormat="1" x14ac:dyDescent="0.25">
      <c r="A529" s="5" t="s">
        <v>14</v>
      </c>
      <c r="B529" s="5">
        <v>2040006592</v>
      </c>
      <c r="C529" s="28" t="s">
        <v>962</v>
      </c>
      <c r="D529" s="21">
        <v>10</v>
      </c>
      <c r="E529" s="5" t="s">
        <v>9</v>
      </c>
      <c r="F529" s="5" t="s">
        <v>303</v>
      </c>
      <c r="G529" s="70">
        <v>21069099</v>
      </c>
      <c r="H529" s="71">
        <v>0.18</v>
      </c>
      <c r="I529" s="72">
        <v>190</v>
      </c>
      <c r="J529" s="73">
        <f t="shared" si="79"/>
        <v>32.200000000000003</v>
      </c>
      <c r="K529" s="74">
        <f t="shared" si="80"/>
        <v>157.80000000000001</v>
      </c>
      <c r="L529" s="75">
        <f t="shared" si="81"/>
        <v>128.82000000000002</v>
      </c>
      <c r="M529" s="73">
        <f t="shared" si="82"/>
        <v>12.88</v>
      </c>
      <c r="N529" s="74">
        <f t="shared" si="83"/>
        <v>115.94000000000001</v>
      </c>
      <c r="O529" s="74">
        <f>ROUND(I529*18%/118%,2)</f>
        <v>28.98</v>
      </c>
      <c r="P529" s="42"/>
    </row>
    <row r="530" spans="1:16" s="3" customFormat="1" x14ac:dyDescent="0.25">
      <c r="A530" s="5" t="s">
        <v>14</v>
      </c>
      <c r="B530" s="5">
        <v>2040003607</v>
      </c>
      <c r="C530" s="11" t="s">
        <v>599</v>
      </c>
      <c r="D530" s="5">
        <v>10</v>
      </c>
      <c r="E530" s="5" t="s">
        <v>9</v>
      </c>
      <c r="F530" s="5" t="s">
        <v>51</v>
      </c>
      <c r="G530" s="70">
        <v>30049099</v>
      </c>
      <c r="H530" s="71">
        <v>0.12</v>
      </c>
      <c r="I530" s="72">
        <v>218.1</v>
      </c>
      <c r="J530" s="73">
        <f t="shared" si="79"/>
        <v>38.950000000000003</v>
      </c>
      <c r="K530" s="74">
        <f t="shared" si="80"/>
        <v>179.14999999999998</v>
      </c>
      <c r="L530" s="75">
        <f t="shared" si="81"/>
        <v>155.77999999999997</v>
      </c>
      <c r="M530" s="73">
        <f t="shared" si="82"/>
        <v>15.58</v>
      </c>
      <c r="N530" s="74">
        <f t="shared" si="83"/>
        <v>140.19999999999996</v>
      </c>
      <c r="O530" s="74">
        <f>ROUND(I530*12%/112%,2)</f>
        <v>23.37</v>
      </c>
      <c r="P530" s="42"/>
    </row>
    <row r="531" spans="1:16" s="3" customFormat="1" x14ac:dyDescent="0.25">
      <c r="A531" s="5" t="s">
        <v>14</v>
      </c>
      <c r="B531" s="5">
        <v>2040003835</v>
      </c>
      <c r="C531" s="11" t="s">
        <v>622</v>
      </c>
      <c r="D531" s="5">
        <v>10</v>
      </c>
      <c r="E531" s="18" t="s">
        <v>9</v>
      </c>
      <c r="F531" s="5" t="s">
        <v>23</v>
      </c>
      <c r="G531" s="70">
        <v>30043190</v>
      </c>
      <c r="H531" s="71">
        <v>0.12</v>
      </c>
      <c r="I531" s="72">
        <v>95</v>
      </c>
      <c r="J531" s="73">
        <f t="shared" si="79"/>
        <v>16.96</v>
      </c>
      <c r="K531" s="74">
        <f t="shared" si="80"/>
        <v>78.039999999999992</v>
      </c>
      <c r="L531" s="75">
        <f t="shared" si="81"/>
        <v>67.859999999999985</v>
      </c>
      <c r="M531" s="73">
        <f t="shared" si="82"/>
        <v>6.79</v>
      </c>
      <c r="N531" s="74">
        <f t="shared" si="83"/>
        <v>61.069999999999986</v>
      </c>
      <c r="O531" s="74">
        <f>ROUND(I531*12%/112%,2)</f>
        <v>10.18</v>
      </c>
      <c r="P531" s="42"/>
    </row>
    <row r="532" spans="1:16" s="3" customFormat="1" x14ac:dyDescent="0.25">
      <c r="A532" s="5" t="s">
        <v>14</v>
      </c>
      <c r="B532" s="5">
        <v>2030001224</v>
      </c>
      <c r="C532" s="11" t="s">
        <v>896</v>
      </c>
      <c r="D532" s="5">
        <v>100</v>
      </c>
      <c r="E532" s="5" t="s">
        <v>12</v>
      </c>
      <c r="F532" s="5" t="s">
        <v>885</v>
      </c>
      <c r="G532" s="70">
        <v>33049910</v>
      </c>
      <c r="H532" s="71">
        <v>0.28000000000000003</v>
      </c>
      <c r="I532" s="72">
        <v>525</v>
      </c>
      <c r="J532" s="73">
        <f t="shared" si="79"/>
        <v>82.03</v>
      </c>
      <c r="K532" s="74">
        <f t="shared" si="80"/>
        <v>442.97</v>
      </c>
      <c r="L532" s="75">
        <f t="shared" si="81"/>
        <v>328.13</v>
      </c>
      <c r="M532" s="73">
        <f t="shared" si="82"/>
        <v>32.81</v>
      </c>
      <c r="N532" s="74">
        <f t="shared" si="83"/>
        <v>295.32000000000005</v>
      </c>
      <c r="O532" s="74">
        <f>ROUND(I532*28%/128%,2)</f>
        <v>114.84</v>
      </c>
      <c r="P532" s="42"/>
    </row>
    <row r="533" spans="1:16" s="3" customFormat="1" x14ac:dyDescent="0.25">
      <c r="A533" s="5" t="s">
        <v>14</v>
      </c>
      <c r="B533" s="5">
        <v>2030000278</v>
      </c>
      <c r="C533" s="11" t="s">
        <v>114</v>
      </c>
      <c r="D533" s="5" t="s">
        <v>115</v>
      </c>
      <c r="E533" s="5" t="s">
        <v>116</v>
      </c>
      <c r="F533" s="5" t="s">
        <v>16</v>
      </c>
      <c r="G533" s="70">
        <v>30049099</v>
      </c>
      <c r="H533" s="71">
        <v>0.12</v>
      </c>
      <c r="I533" s="72">
        <v>368.73</v>
      </c>
      <c r="J533" s="73">
        <f t="shared" si="79"/>
        <v>65.84</v>
      </c>
      <c r="K533" s="74">
        <f t="shared" si="80"/>
        <v>302.89</v>
      </c>
      <c r="L533" s="75">
        <f t="shared" si="81"/>
        <v>263.38</v>
      </c>
      <c r="M533" s="73">
        <f t="shared" si="82"/>
        <v>26.34</v>
      </c>
      <c r="N533" s="74">
        <f t="shared" si="83"/>
        <v>237.04000000000002</v>
      </c>
      <c r="O533" s="74">
        <f>ROUND(I533*12%/112%,2)</f>
        <v>39.51</v>
      </c>
      <c r="P533" s="47"/>
    </row>
    <row r="534" spans="1:16" s="3" customFormat="1" x14ac:dyDescent="0.25">
      <c r="A534" s="5" t="s">
        <v>14</v>
      </c>
      <c r="B534" s="5">
        <v>2040000357</v>
      </c>
      <c r="C534" s="9" t="s">
        <v>240</v>
      </c>
      <c r="D534" s="5">
        <v>30</v>
      </c>
      <c r="E534" s="5" t="s">
        <v>129</v>
      </c>
      <c r="F534" s="5" t="s">
        <v>92</v>
      </c>
      <c r="G534" s="70" t="s">
        <v>225</v>
      </c>
      <c r="H534" s="71">
        <v>0.12</v>
      </c>
      <c r="I534" s="72">
        <v>97.5</v>
      </c>
      <c r="J534" s="73">
        <f t="shared" si="79"/>
        <v>17.41</v>
      </c>
      <c r="K534" s="74">
        <f t="shared" si="80"/>
        <v>80.09</v>
      </c>
      <c r="L534" s="75">
        <f t="shared" si="81"/>
        <v>69.64</v>
      </c>
      <c r="M534" s="73">
        <f t="shared" si="82"/>
        <v>6.96</v>
      </c>
      <c r="N534" s="74">
        <f t="shared" si="83"/>
        <v>62.680000000000007</v>
      </c>
      <c r="O534" s="74">
        <f>ROUND(I534*12%/112%,2)</f>
        <v>10.45</v>
      </c>
      <c r="P534" s="42"/>
    </row>
    <row r="535" spans="1:16" s="3" customFormat="1" x14ac:dyDescent="0.25">
      <c r="A535" s="5" t="s">
        <v>7</v>
      </c>
      <c r="B535" s="5">
        <v>2040000607</v>
      </c>
      <c r="C535" s="11" t="s">
        <v>330</v>
      </c>
      <c r="D535" s="5">
        <v>15</v>
      </c>
      <c r="E535" s="5" t="s">
        <v>9</v>
      </c>
      <c r="F535" s="5" t="s">
        <v>104</v>
      </c>
      <c r="G535" s="70">
        <v>30045090</v>
      </c>
      <c r="H535" s="71">
        <v>0.12</v>
      </c>
      <c r="I535" s="72">
        <v>19.5</v>
      </c>
      <c r="J535" s="73">
        <f t="shared" si="79"/>
        <v>3.48</v>
      </c>
      <c r="K535" s="74">
        <f t="shared" si="80"/>
        <v>16.02</v>
      </c>
      <c r="L535" s="75">
        <f t="shared" si="81"/>
        <v>13.93</v>
      </c>
      <c r="M535" s="73">
        <f t="shared" si="82"/>
        <v>1.39</v>
      </c>
      <c r="N535" s="74">
        <f t="shared" si="83"/>
        <v>12.54</v>
      </c>
      <c r="O535" s="74">
        <f>ROUND(I535*12%/112%,2)</f>
        <v>2.09</v>
      </c>
      <c r="P535" s="42"/>
    </row>
    <row r="536" spans="1:16" s="3" customFormat="1" x14ac:dyDescent="0.25">
      <c r="A536" s="5" t="s">
        <v>14</v>
      </c>
      <c r="B536" s="5">
        <v>2040000795</v>
      </c>
      <c r="C536" s="11" t="s">
        <v>386</v>
      </c>
      <c r="D536" s="5">
        <v>5</v>
      </c>
      <c r="E536" s="12" t="s">
        <v>12</v>
      </c>
      <c r="F536" s="5" t="s">
        <v>317</v>
      </c>
      <c r="G536" s="70">
        <v>30042019</v>
      </c>
      <c r="H536" s="71">
        <v>0.12</v>
      </c>
      <c r="I536" s="72">
        <v>16895</v>
      </c>
      <c r="J536" s="73">
        <f t="shared" si="79"/>
        <v>3016.96</v>
      </c>
      <c r="K536" s="74">
        <f t="shared" si="80"/>
        <v>13878.04</v>
      </c>
      <c r="L536" s="75">
        <f t="shared" si="81"/>
        <v>12067.86</v>
      </c>
      <c r="M536" s="73">
        <f t="shared" si="82"/>
        <v>1206.79</v>
      </c>
      <c r="N536" s="74">
        <f t="shared" si="83"/>
        <v>10861.07</v>
      </c>
      <c r="O536" s="74">
        <f>ROUND(I536*12%/112%,2)</f>
        <v>1810.18</v>
      </c>
      <c r="P536" s="42"/>
    </row>
    <row r="537" spans="1:16" s="3" customFormat="1" x14ac:dyDescent="0.25">
      <c r="A537" s="5" t="s">
        <v>7</v>
      </c>
      <c r="B537" s="6">
        <v>2040003802</v>
      </c>
      <c r="C537" s="7" t="s">
        <v>618</v>
      </c>
      <c r="D537" s="6">
        <v>10</v>
      </c>
      <c r="E537" s="6" t="s">
        <v>9</v>
      </c>
      <c r="F537" s="5" t="s">
        <v>10</v>
      </c>
      <c r="G537" s="70">
        <v>30049069</v>
      </c>
      <c r="H537" s="71">
        <v>0.12</v>
      </c>
      <c r="I537" s="72">
        <v>92.8</v>
      </c>
      <c r="J537" s="73">
        <f t="shared" si="79"/>
        <v>16.57</v>
      </c>
      <c r="K537" s="73">
        <f t="shared" si="80"/>
        <v>76.22999999999999</v>
      </c>
      <c r="L537" s="75">
        <f t="shared" si="81"/>
        <v>66.289999999999992</v>
      </c>
      <c r="M537" s="73">
        <f t="shared" si="82"/>
        <v>6.63</v>
      </c>
      <c r="N537" s="73">
        <f t="shared" si="83"/>
        <v>59.66</v>
      </c>
      <c r="O537" s="74">
        <f>ROUND(I537*12%/112%,2)</f>
        <v>9.94</v>
      </c>
      <c r="P537" s="42"/>
    </row>
    <row r="538" spans="1:16" s="3" customFormat="1" x14ac:dyDescent="0.25">
      <c r="A538" s="5" t="s">
        <v>14</v>
      </c>
      <c r="B538" s="5">
        <v>2040004530</v>
      </c>
      <c r="C538" s="11" t="s">
        <v>928</v>
      </c>
      <c r="D538" s="5">
        <v>60</v>
      </c>
      <c r="E538" s="5" t="s">
        <v>129</v>
      </c>
      <c r="F538" s="5" t="s">
        <v>303</v>
      </c>
      <c r="G538" s="70" t="s">
        <v>929</v>
      </c>
      <c r="H538" s="71">
        <v>0.28000000000000003</v>
      </c>
      <c r="I538" s="72">
        <v>222.5</v>
      </c>
      <c r="J538" s="73">
        <f t="shared" si="79"/>
        <v>34.770000000000003</v>
      </c>
      <c r="K538" s="74">
        <f t="shared" si="80"/>
        <v>187.73</v>
      </c>
      <c r="L538" s="75">
        <f t="shared" si="81"/>
        <v>139.06</v>
      </c>
      <c r="M538" s="73">
        <f t="shared" si="82"/>
        <v>13.91</v>
      </c>
      <c r="N538" s="74">
        <f t="shared" si="83"/>
        <v>125.14999999999999</v>
      </c>
      <c r="O538" s="74">
        <f>ROUND(I538*28%/128%,2)</f>
        <v>48.67</v>
      </c>
      <c r="P538" s="47"/>
    </row>
    <row r="539" spans="1:16" s="3" customFormat="1" x14ac:dyDescent="0.25">
      <c r="A539" s="5" t="s">
        <v>14</v>
      </c>
      <c r="B539" s="5">
        <v>2040000339</v>
      </c>
      <c r="C539" s="11" t="s">
        <v>229</v>
      </c>
      <c r="D539" s="5">
        <v>25</v>
      </c>
      <c r="E539" s="5" t="s">
        <v>129</v>
      </c>
      <c r="F539" s="5" t="s">
        <v>92</v>
      </c>
      <c r="G539" s="70" t="s">
        <v>225</v>
      </c>
      <c r="H539" s="71">
        <v>0.12</v>
      </c>
      <c r="I539" s="72">
        <v>47</v>
      </c>
      <c r="J539" s="73">
        <f t="shared" si="79"/>
        <v>8.39</v>
      </c>
      <c r="K539" s="74">
        <f t="shared" si="80"/>
        <v>38.61</v>
      </c>
      <c r="L539" s="75">
        <f t="shared" si="81"/>
        <v>33.57</v>
      </c>
      <c r="M539" s="73">
        <f t="shared" si="82"/>
        <v>3.36</v>
      </c>
      <c r="N539" s="74">
        <f t="shared" si="83"/>
        <v>30.21</v>
      </c>
      <c r="O539" s="74">
        <f>ROUND(I539*12%/112%,2)</f>
        <v>5.04</v>
      </c>
      <c r="P539" s="42"/>
    </row>
    <row r="540" spans="1:16" s="3" customFormat="1" x14ac:dyDescent="0.25">
      <c r="A540" s="5" t="s">
        <v>14</v>
      </c>
      <c r="B540" s="5">
        <v>2040001446</v>
      </c>
      <c r="C540" s="11" t="s">
        <v>533</v>
      </c>
      <c r="D540" s="5" t="s">
        <v>115</v>
      </c>
      <c r="E540" s="5" t="s">
        <v>182</v>
      </c>
      <c r="F540" s="5" t="s">
        <v>16</v>
      </c>
      <c r="G540" s="70">
        <v>30019091</v>
      </c>
      <c r="H540" s="71">
        <v>0.05</v>
      </c>
      <c r="I540" s="72">
        <v>192.83</v>
      </c>
      <c r="J540" s="73">
        <f t="shared" si="79"/>
        <v>36.729999999999997</v>
      </c>
      <c r="K540" s="74">
        <f t="shared" si="80"/>
        <v>156.10000000000002</v>
      </c>
      <c r="L540" s="75">
        <f t="shared" si="81"/>
        <v>146.92000000000002</v>
      </c>
      <c r="M540" s="73">
        <f t="shared" si="82"/>
        <v>14.69</v>
      </c>
      <c r="N540" s="74">
        <f t="shared" si="83"/>
        <v>132.23000000000002</v>
      </c>
      <c r="O540" s="74">
        <f>ROUND(I540*5%/105%,2)</f>
        <v>9.18</v>
      </c>
      <c r="P540" s="42"/>
    </row>
    <row r="541" spans="1:16" s="3" customFormat="1" x14ac:dyDescent="0.25">
      <c r="A541" s="5" t="s">
        <v>14</v>
      </c>
      <c r="B541" s="5">
        <v>2040000106</v>
      </c>
      <c r="C541" s="11" t="s">
        <v>170</v>
      </c>
      <c r="D541" s="5">
        <v>10</v>
      </c>
      <c r="E541" s="5" t="s">
        <v>9</v>
      </c>
      <c r="F541" s="5" t="s">
        <v>171</v>
      </c>
      <c r="G541" s="70">
        <v>30044090</v>
      </c>
      <c r="H541" s="71">
        <v>0.12</v>
      </c>
      <c r="I541" s="72">
        <v>30.76</v>
      </c>
      <c r="J541" s="73">
        <f t="shared" si="79"/>
        <v>5.49</v>
      </c>
      <c r="K541" s="74">
        <f t="shared" si="80"/>
        <v>25.270000000000003</v>
      </c>
      <c r="L541" s="75">
        <f t="shared" si="81"/>
        <v>21.970000000000002</v>
      </c>
      <c r="M541" s="73">
        <f t="shared" si="82"/>
        <v>2.2000000000000002</v>
      </c>
      <c r="N541" s="74">
        <f t="shared" si="83"/>
        <v>19.770000000000003</v>
      </c>
      <c r="O541" s="74">
        <f>ROUND(I541*12%/112%,2)</f>
        <v>3.3</v>
      </c>
      <c r="P541" s="47"/>
    </row>
    <row r="542" spans="1:16" s="3" customFormat="1" x14ac:dyDescent="0.25">
      <c r="A542" s="5" t="s">
        <v>7</v>
      </c>
      <c r="B542" s="5">
        <v>2030002374</v>
      </c>
      <c r="C542" s="11" t="s">
        <v>166</v>
      </c>
      <c r="D542" s="5">
        <v>10</v>
      </c>
      <c r="E542" s="5" t="s">
        <v>9</v>
      </c>
      <c r="F542" s="5" t="s">
        <v>109</v>
      </c>
      <c r="G542" s="70">
        <v>30049099</v>
      </c>
      <c r="H542" s="71">
        <v>0.12</v>
      </c>
      <c r="I542" s="72">
        <v>80.08</v>
      </c>
      <c r="J542" s="73">
        <f t="shared" si="79"/>
        <v>14.3</v>
      </c>
      <c r="K542" s="74">
        <f t="shared" si="80"/>
        <v>65.78</v>
      </c>
      <c r="L542" s="75">
        <f t="shared" si="81"/>
        <v>57.2</v>
      </c>
      <c r="M542" s="73">
        <f t="shared" si="82"/>
        <v>5.72</v>
      </c>
      <c r="N542" s="74">
        <f t="shared" si="83"/>
        <v>51.480000000000004</v>
      </c>
      <c r="O542" s="74">
        <f>ROUND(I542*12%/112%,2)</f>
        <v>8.58</v>
      </c>
      <c r="P542" s="42"/>
    </row>
    <row r="543" spans="1:16" s="3" customFormat="1" x14ac:dyDescent="0.25">
      <c r="A543" s="5" t="s">
        <v>7</v>
      </c>
      <c r="B543" s="5">
        <v>2030002266</v>
      </c>
      <c r="C543" s="11" t="s">
        <v>165</v>
      </c>
      <c r="D543" s="5">
        <v>10</v>
      </c>
      <c r="E543" s="5" t="s">
        <v>9</v>
      </c>
      <c r="F543" s="5" t="s">
        <v>109</v>
      </c>
      <c r="G543" s="70">
        <v>30049099</v>
      </c>
      <c r="H543" s="71">
        <v>0.12</v>
      </c>
      <c r="I543" s="72">
        <v>191.78</v>
      </c>
      <c r="J543" s="73">
        <f t="shared" si="79"/>
        <v>34.25</v>
      </c>
      <c r="K543" s="74">
        <f t="shared" si="80"/>
        <v>157.53</v>
      </c>
      <c r="L543" s="75">
        <f t="shared" si="81"/>
        <v>136.97999999999999</v>
      </c>
      <c r="M543" s="73">
        <f t="shared" si="82"/>
        <v>13.7</v>
      </c>
      <c r="N543" s="74">
        <f t="shared" si="83"/>
        <v>123.28000000000002</v>
      </c>
      <c r="O543" s="74">
        <f>ROUND(I543*12%/112%,2)</f>
        <v>20.55</v>
      </c>
      <c r="P543" s="42"/>
    </row>
    <row r="544" spans="1:16" s="46" customFormat="1" x14ac:dyDescent="0.25">
      <c r="A544" s="44" t="s">
        <v>14</v>
      </c>
      <c r="B544" s="44">
        <v>2040006186</v>
      </c>
      <c r="C544" s="45" t="s">
        <v>951</v>
      </c>
      <c r="D544" s="44">
        <v>30</v>
      </c>
      <c r="E544" s="44" t="s">
        <v>9</v>
      </c>
      <c r="F544" s="44" t="s">
        <v>92</v>
      </c>
      <c r="G544" s="70">
        <v>21069099</v>
      </c>
      <c r="H544" s="71">
        <v>0.18</v>
      </c>
      <c r="I544" s="72">
        <v>485</v>
      </c>
      <c r="J544" s="73">
        <f t="shared" si="79"/>
        <v>82.2</v>
      </c>
      <c r="K544" s="74">
        <f t="shared" si="80"/>
        <v>402.8</v>
      </c>
      <c r="L544" s="75">
        <f t="shared" si="81"/>
        <v>328.82</v>
      </c>
      <c r="M544" s="73">
        <f t="shared" si="82"/>
        <v>32.880000000000003</v>
      </c>
      <c r="N544" s="74">
        <f t="shared" si="83"/>
        <v>295.94</v>
      </c>
      <c r="O544" s="74">
        <f>ROUND(I544*18%/118%,2)</f>
        <v>73.98</v>
      </c>
      <c r="P544" s="42"/>
    </row>
    <row r="545" spans="1:16" s="3" customFormat="1" x14ac:dyDescent="0.25">
      <c r="A545" s="5" t="s">
        <v>14</v>
      </c>
      <c r="B545" s="5">
        <v>2040004664</v>
      </c>
      <c r="C545" s="11" t="s">
        <v>669</v>
      </c>
      <c r="D545" s="5">
        <v>10</v>
      </c>
      <c r="E545" s="24" t="s">
        <v>129</v>
      </c>
      <c r="F545" s="5" t="s">
        <v>92</v>
      </c>
      <c r="G545" s="70">
        <v>30042019</v>
      </c>
      <c r="H545" s="71">
        <v>0.12</v>
      </c>
      <c r="I545" s="72">
        <v>72</v>
      </c>
      <c r="J545" s="73">
        <f t="shared" si="79"/>
        <v>12.86</v>
      </c>
      <c r="K545" s="74">
        <f t="shared" si="80"/>
        <v>59.14</v>
      </c>
      <c r="L545" s="75">
        <f t="shared" si="81"/>
        <v>51.43</v>
      </c>
      <c r="M545" s="73">
        <f t="shared" si="82"/>
        <v>5.14</v>
      </c>
      <c r="N545" s="74">
        <f t="shared" si="83"/>
        <v>46.29</v>
      </c>
      <c r="O545" s="74">
        <f>ROUND(I545*12%/112%,2)</f>
        <v>7.71</v>
      </c>
      <c r="P545" s="42"/>
    </row>
    <row r="546" spans="1:16" s="3" customFormat="1" x14ac:dyDescent="0.25">
      <c r="A546" s="5" t="s">
        <v>7</v>
      </c>
      <c r="B546" s="5">
        <v>2040001044</v>
      </c>
      <c r="C546" s="11" t="s">
        <v>445</v>
      </c>
      <c r="D546" s="5">
        <v>10</v>
      </c>
      <c r="E546" s="5" t="s">
        <v>9</v>
      </c>
      <c r="F546" s="5" t="s">
        <v>40</v>
      </c>
      <c r="G546" s="70">
        <v>30042034</v>
      </c>
      <c r="H546" s="71">
        <v>0.12</v>
      </c>
      <c r="I546" s="72">
        <v>145.80000000000001</v>
      </c>
      <c r="J546" s="73">
        <f t="shared" si="79"/>
        <v>26.04</v>
      </c>
      <c r="K546" s="74">
        <f t="shared" si="80"/>
        <v>119.76000000000002</v>
      </c>
      <c r="L546" s="75">
        <f t="shared" si="81"/>
        <v>104.14000000000001</v>
      </c>
      <c r="M546" s="73">
        <f t="shared" si="82"/>
        <v>10.41</v>
      </c>
      <c r="N546" s="74">
        <f t="shared" si="83"/>
        <v>93.730000000000018</v>
      </c>
      <c r="O546" s="74">
        <f>ROUND(I546*12%/112%,2)</f>
        <v>15.62</v>
      </c>
      <c r="P546" s="42"/>
    </row>
    <row r="547" spans="1:16" s="3" customFormat="1" x14ac:dyDescent="0.25">
      <c r="A547" s="5" t="s">
        <v>7</v>
      </c>
      <c r="B547" s="5">
        <v>2040000683</v>
      </c>
      <c r="C547" s="25" t="s">
        <v>349</v>
      </c>
      <c r="D547" s="5">
        <v>10</v>
      </c>
      <c r="E547" s="5" t="s">
        <v>31</v>
      </c>
      <c r="F547" s="5" t="s">
        <v>83</v>
      </c>
      <c r="G547" s="70">
        <v>30049055</v>
      </c>
      <c r="H547" s="71">
        <v>0.05</v>
      </c>
      <c r="I547" s="72">
        <v>23.52</v>
      </c>
      <c r="J547" s="73">
        <f t="shared" si="79"/>
        <v>4.4800000000000004</v>
      </c>
      <c r="K547" s="74">
        <f t="shared" si="80"/>
        <v>19.04</v>
      </c>
      <c r="L547" s="75">
        <f t="shared" si="81"/>
        <v>17.919999999999998</v>
      </c>
      <c r="M547" s="73">
        <f t="shared" si="82"/>
        <v>1.79</v>
      </c>
      <c r="N547" s="74">
        <f t="shared" si="83"/>
        <v>16.13</v>
      </c>
      <c r="O547" s="74">
        <f>ROUND(I547*5%/105%,2)</f>
        <v>1.1200000000000001</v>
      </c>
      <c r="P547" s="42"/>
    </row>
    <row r="548" spans="1:16" s="3" customFormat="1" x14ac:dyDescent="0.25">
      <c r="A548" s="5" t="s">
        <v>14</v>
      </c>
      <c r="B548" s="5">
        <v>2040004555</v>
      </c>
      <c r="C548" s="19" t="s">
        <v>868</v>
      </c>
      <c r="D548" s="5" t="s">
        <v>978</v>
      </c>
      <c r="E548" s="5" t="s">
        <v>425</v>
      </c>
      <c r="F548" s="5" t="s">
        <v>862</v>
      </c>
      <c r="G548" s="70">
        <v>30044020</v>
      </c>
      <c r="H548" s="71">
        <v>0.12</v>
      </c>
      <c r="I548" s="72">
        <v>764.89</v>
      </c>
      <c r="J548" s="73">
        <f t="shared" si="79"/>
        <v>136.59</v>
      </c>
      <c r="K548" s="74">
        <f t="shared" si="80"/>
        <v>628.29999999999995</v>
      </c>
      <c r="L548" s="75">
        <f t="shared" si="81"/>
        <v>546.34999999999991</v>
      </c>
      <c r="M548" s="73">
        <f t="shared" si="82"/>
        <v>54.64</v>
      </c>
      <c r="N548" s="74">
        <f t="shared" si="83"/>
        <v>491.71</v>
      </c>
      <c r="O548" s="74">
        <f t="shared" ref="O548:O556" si="84">ROUND(I548*12%/112%,2)</f>
        <v>81.95</v>
      </c>
      <c r="P548" s="42"/>
    </row>
    <row r="549" spans="1:16" s="3" customFormat="1" x14ac:dyDescent="0.25">
      <c r="A549" s="5" t="s">
        <v>7</v>
      </c>
      <c r="B549" s="5">
        <v>2030000341</v>
      </c>
      <c r="C549" s="11" t="s">
        <v>130</v>
      </c>
      <c r="D549" s="5">
        <v>10</v>
      </c>
      <c r="E549" s="5" t="s">
        <v>9</v>
      </c>
      <c r="F549" s="5" t="s">
        <v>63</v>
      </c>
      <c r="G549" s="70">
        <v>30049069</v>
      </c>
      <c r="H549" s="71">
        <v>0.12</v>
      </c>
      <c r="I549" s="72">
        <v>98.5</v>
      </c>
      <c r="J549" s="73">
        <f t="shared" si="79"/>
        <v>17.59</v>
      </c>
      <c r="K549" s="74">
        <f t="shared" si="80"/>
        <v>80.91</v>
      </c>
      <c r="L549" s="75">
        <f t="shared" si="81"/>
        <v>70.36</v>
      </c>
      <c r="M549" s="73">
        <f t="shared" si="82"/>
        <v>7.04</v>
      </c>
      <c r="N549" s="74">
        <f t="shared" si="83"/>
        <v>63.319999999999993</v>
      </c>
      <c r="O549" s="74">
        <f t="shared" si="84"/>
        <v>10.55</v>
      </c>
      <c r="P549" s="42"/>
    </row>
    <row r="550" spans="1:16" s="3" customFormat="1" x14ac:dyDescent="0.25">
      <c r="A550" s="5" t="s">
        <v>14</v>
      </c>
      <c r="B550" s="5">
        <v>2030001589</v>
      </c>
      <c r="C550" s="11" t="s">
        <v>46</v>
      </c>
      <c r="D550" s="5">
        <v>15</v>
      </c>
      <c r="E550" s="5" t="s">
        <v>9</v>
      </c>
      <c r="F550" s="5" t="s">
        <v>23</v>
      </c>
      <c r="G550" s="70">
        <v>30043190</v>
      </c>
      <c r="H550" s="71">
        <v>0.12</v>
      </c>
      <c r="I550" s="72">
        <v>91.2</v>
      </c>
      <c r="J550" s="73">
        <f t="shared" si="79"/>
        <v>16.29</v>
      </c>
      <c r="K550" s="74">
        <f t="shared" si="80"/>
        <v>74.91</v>
      </c>
      <c r="L550" s="75">
        <f t="shared" si="81"/>
        <v>65.14</v>
      </c>
      <c r="M550" s="73">
        <f t="shared" si="82"/>
        <v>6.51</v>
      </c>
      <c r="N550" s="74">
        <f t="shared" si="83"/>
        <v>58.629999999999995</v>
      </c>
      <c r="O550" s="74">
        <f t="shared" si="84"/>
        <v>9.77</v>
      </c>
      <c r="P550" s="42"/>
    </row>
    <row r="551" spans="1:16" s="3" customFormat="1" x14ac:dyDescent="0.25">
      <c r="A551" s="5" t="s">
        <v>14</v>
      </c>
      <c r="B551" s="5">
        <v>2040000706</v>
      </c>
      <c r="C551" s="11" t="s">
        <v>351</v>
      </c>
      <c r="D551" s="5">
        <v>8</v>
      </c>
      <c r="E551" s="5" t="s">
        <v>9</v>
      </c>
      <c r="F551" s="5" t="s">
        <v>317</v>
      </c>
      <c r="G551" s="70">
        <v>30049099</v>
      </c>
      <c r="H551" s="71">
        <v>0.12</v>
      </c>
      <c r="I551" s="72">
        <v>1004.46</v>
      </c>
      <c r="J551" s="73">
        <f t="shared" si="79"/>
        <v>179.37</v>
      </c>
      <c r="K551" s="74">
        <f t="shared" si="80"/>
        <v>825.09</v>
      </c>
      <c r="L551" s="75">
        <f t="shared" si="81"/>
        <v>717.47</v>
      </c>
      <c r="M551" s="73">
        <f t="shared" si="82"/>
        <v>71.75</v>
      </c>
      <c r="N551" s="74">
        <f t="shared" si="83"/>
        <v>645.72</v>
      </c>
      <c r="O551" s="74">
        <f t="shared" si="84"/>
        <v>107.62</v>
      </c>
      <c r="P551" s="42"/>
    </row>
    <row r="552" spans="1:16" s="3" customFormat="1" x14ac:dyDescent="0.25">
      <c r="A552" s="5" t="s">
        <v>7</v>
      </c>
      <c r="B552" s="5">
        <v>2040003881</v>
      </c>
      <c r="C552" s="11" t="s">
        <v>627</v>
      </c>
      <c r="D552" s="5">
        <v>5</v>
      </c>
      <c r="E552" s="5" t="s">
        <v>31</v>
      </c>
      <c r="F552" s="5" t="s">
        <v>109</v>
      </c>
      <c r="G552" s="70">
        <v>30049069</v>
      </c>
      <c r="H552" s="71">
        <v>0.12</v>
      </c>
      <c r="I552" s="72">
        <v>131.5</v>
      </c>
      <c r="J552" s="73">
        <f t="shared" si="79"/>
        <v>23.48</v>
      </c>
      <c r="K552" s="74">
        <f t="shared" si="80"/>
        <v>108.02</v>
      </c>
      <c r="L552" s="75">
        <f t="shared" si="81"/>
        <v>93.929999999999993</v>
      </c>
      <c r="M552" s="73">
        <f t="shared" si="82"/>
        <v>9.39</v>
      </c>
      <c r="N552" s="74">
        <f t="shared" si="83"/>
        <v>84.539999999999992</v>
      </c>
      <c r="O552" s="74">
        <f t="shared" si="84"/>
        <v>14.09</v>
      </c>
      <c r="P552" s="42"/>
    </row>
    <row r="553" spans="1:16" s="3" customFormat="1" x14ac:dyDescent="0.25">
      <c r="A553" s="5" t="s">
        <v>14</v>
      </c>
      <c r="B553" s="5">
        <v>2040000515</v>
      </c>
      <c r="C553" s="11" t="s">
        <v>91</v>
      </c>
      <c r="D553" s="5">
        <v>10</v>
      </c>
      <c r="E553" s="5" t="s">
        <v>9</v>
      </c>
      <c r="F553" s="5" t="s">
        <v>303</v>
      </c>
      <c r="G553" s="70" t="s">
        <v>93</v>
      </c>
      <c r="H553" s="71">
        <v>0.12</v>
      </c>
      <c r="I553" s="72">
        <v>75</v>
      </c>
      <c r="J553" s="73">
        <f t="shared" si="79"/>
        <v>13.39</v>
      </c>
      <c r="K553" s="74">
        <f t="shared" si="80"/>
        <v>61.61</v>
      </c>
      <c r="L553" s="75">
        <f t="shared" si="81"/>
        <v>53.57</v>
      </c>
      <c r="M553" s="73">
        <f t="shared" si="82"/>
        <v>5.36</v>
      </c>
      <c r="N553" s="74">
        <f t="shared" si="83"/>
        <v>48.21</v>
      </c>
      <c r="O553" s="74">
        <f t="shared" si="84"/>
        <v>8.0399999999999991</v>
      </c>
      <c r="P553" s="42"/>
    </row>
    <row r="554" spans="1:16" s="3" customFormat="1" x14ac:dyDescent="0.25">
      <c r="A554" s="5" t="s">
        <v>7</v>
      </c>
      <c r="B554" s="6">
        <v>2040000266</v>
      </c>
      <c r="C554" s="7" t="s">
        <v>195</v>
      </c>
      <c r="D554" s="6">
        <v>10</v>
      </c>
      <c r="E554" s="6" t="s">
        <v>9</v>
      </c>
      <c r="F554" s="5" t="s">
        <v>10</v>
      </c>
      <c r="G554" s="70">
        <v>30049069</v>
      </c>
      <c r="H554" s="71">
        <v>0.12</v>
      </c>
      <c r="I554" s="72">
        <v>25.2</v>
      </c>
      <c r="J554" s="73">
        <f t="shared" si="79"/>
        <v>4.5</v>
      </c>
      <c r="K554" s="73">
        <f t="shared" si="80"/>
        <v>20.7</v>
      </c>
      <c r="L554" s="75">
        <f t="shared" si="81"/>
        <v>18</v>
      </c>
      <c r="M554" s="73">
        <f t="shared" si="82"/>
        <v>1.8</v>
      </c>
      <c r="N554" s="73">
        <f t="shared" si="83"/>
        <v>16.2</v>
      </c>
      <c r="O554" s="74">
        <f t="shared" si="84"/>
        <v>2.7</v>
      </c>
      <c r="P554" s="42"/>
    </row>
    <row r="555" spans="1:16" s="3" customFormat="1" x14ac:dyDescent="0.25">
      <c r="A555" s="5" t="s">
        <v>14</v>
      </c>
      <c r="B555" s="5">
        <v>2040001424</v>
      </c>
      <c r="C555" s="11" t="s">
        <v>517</v>
      </c>
      <c r="D555" s="5">
        <v>10</v>
      </c>
      <c r="E555" s="5" t="s">
        <v>9</v>
      </c>
      <c r="F555" s="5" t="s">
        <v>21</v>
      </c>
      <c r="G555" s="70" t="s">
        <v>225</v>
      </c>
      <c r="H555" s="71">
        <v>0.12</v>
      </c>
      <c r="I555" s="72">
        <v>139.80000000000001</v>
      </c>
      <c r="J555" s="73">
        <f t="shared" si="79"/>
        <v>24.96</v>
      </c>
      <c r="K555" s="74">
        <f t="shared" si="80"/>
        <v>114.84</v>
      </c>
      <c r="L555" s="75">
        <f t="shared" si="81"/>
        <v>99.86</v>
      </c>
      <c r="M555" s="73">
        <f t="shared" si="82"/>
        <v>9.99</v>
      </c>
      <c r="N555" s="74">
        <f t="shared" si="83"/>
        <v>89.87</v>
      </c>
      <c r="O555" s="74">
        <f t="shared" si="84"/>
        <v>14.98</v>
      </c>
      <c r="P555" s="42"/>
    </row>
    <row r="556" spans="1:16" s="3" customFormat="1" x14ac:dyDescent="0.25">
      <c r="A556" s="5" t="s">
        <v>7</v>
      </c>
      <c r="B556" s="5">
        <v>2040003941</v>
      </c>
      <c r="C556" s="11" t="s">
        <v>635</v>
      </c>
      <c r="D556" s="5">
        <v>31</v>
      </c>
      <c r="E556" s="5" t="s">
        <v>9</v>
      </c>
      <c r="F556" s="5" t="s">
        <v>63</v>
      </c>
      <c r="G556" s="70">
        <v>30049099</v>
      </c>
      <c r="H556" s="71">
        <v>0.12</v>
      </c>
      <c r="I556" s="72">
        <v>320</v>
      </c>
      <c r="J556" s="73">
        <f t="shared" si="79"/>
        <v>57.14</v>
      </c>
      <c r="K556" s="74">
        <f t="shared" si="80"/>
        <v>262.86</v>
      </c>
      <c r="L556" s="75">
        <f t="shared" si="81"/>
        <v>228.57000000000002</v>
      </c>
      <c r="M556" s="73">
        <f t="shared" si="82"/>
        <v>22.86</v>
      </c>
      <c r="N556" s="74">
        <f t="shared" si="83"/>
        <v>205.71</v>
      </c>
      <c r="O556" s="74">
        <f t="shared" si="84"/>
        <v>34.29</v>
      </c>
      <c r="P556" s="42"/>
    </row>
    <row r="557" spans="1:16" s="3" customFormat="1" x14ac:dyDescent="0.25">
      <c r="A557" s="5" t="s">
        <v>14</v>
      </c>
      <c r="B557" s="5">
        <v>2040005764</v>
      </c>
      <c r="C557" s="11" t="s">
        <v>947</v>
      </c>
      <c r="D557" s="5">
        <v>60</v>
      </c>
      <c r="E557" s="5" t="s">
        <v>12</v>
      </c>
      <c r="F557" s="5" t="s">
        <v>303</v>
      </c>
      <c r="G557" s="70" t="s">
        <v>948</v>
      </c>
      <c r="H557" s="71">
        <v>0.28000000000000003</v>
      </c>
      <c r="I557" s="72">
        <v>950</v>
      </c>
      <c r="J557" s="73">
        <f t="shared" si="79"/>
        <v>148.44</v>
      </c>
      <c r="K557" s="74">
        <f t="shared" si="80"/>
        <v>801.56</v>
      </c>
      <c r="L557" s="75">
        <f t="shared" si="81"/>
        <v>593.75</v>
      </c>
      <c r="M557" s="73">
        <f t="shared" si="82"/>
        <v>59.38</v>
      </c>
      <c r="N557" s="74">
        <f t="shared" si="83"/>
        <v>534.36999999999989</v>
      </c>
      <c r="O557" s="74">
        <f>ROUND(I557*28%/128%,2)</f>
        <v>207.81</v>
      </c>
      <c r="P557" s="42"/>
    </row>
    <row r="558" spans="1:16" s="3" customFormat="1" x14ac:dyDescent="0.25">
      <c r="A558" s="5" t="s">
        <v>14</v>
      </c>
      <c r="B558" s="5">
        <v>2040001433</v>
      </c>
      <c r="C558" s="11" t="s">
        <v>526</v>
      </c>
      <c r="D558" s="5">
        <v>10</v>
      </c>
      <c r="E558" s="5" t="s">
        <v>9</v>
      </c>
      <c r="F558" s="5" t="s">
        <v>171</v>
      </c>
      <c r="G558" s="70">
        <v>30049089</v>
      </c>
      <c r="H558" s="71">
        <v>0.12</v>
      </c>
      <c r="I558" s="72">
        <v>197</v>
      </c>
      <c r="J558" s="73">
        <f t="shared" si="79"/>
        <v>35.18</v>
      </c>
      <c r="K558" s="74">
        <f t="shared" si="80"/>
        <v>161.82</v>
      </c>
      <c r="L558" s="75">
        <f t="shared" si="81"/>
        <v>140.70999999999998</v>
      </c>
      <c r="M558" s="73">
        <f t="shared" si="82"/>
        <v>14.07</v>
      </c>
      <c r="N558" s="74">
        <f t="shared" si="83"/>
        <v>126.64</v>
      </c>
      <c r="O558" s="74">
        <f t="shared" ref="O558:O569" si="85">ROUND(I558*12%/112%,2)</f>
        <v>21.11</v>
      </c>
      <c r="P558" s="42"/>
    </row>
    <row r="559" spans="1:16" s="3" customFormat="1" x14ac:dyDescent="0.25">
      <c r="A559" s="5" t="s">
        <v>7</v>
      </c>
      <c r="B559" s="5">
        <v>2030000041</v>
      </c>
      <c r="C559" s="11" t="s">
        <v>35</v>
      </c>
      <c r="D559" s="5">
        <v>15</v>
      </c>
      <c r="E559" s="5" t="s">
        <v>9</v>
      </c>
      <c r="F559" s="5" t="s">
        <v>32</v>
      </c>
      <c r="G559" s="70">
        <v>30049022</v>
      </c>
      <c r="H559" s="71">
        <v>0.12</v>
      </c>
      <c r="I559" s="72">
        <v>6.42</v>
      </c>
      <c r="J559" s="73">
        <f t="shared" si="79"/>
        <v>1.1499999999999999</v>
      </c>
      <c r="K559" s="74">
        <f t="shared" si="80"/>
        <v>5.27</v>
      </c>
      <c r="L559" s="75">
        <f t="shared" si="81"/>
        <v>4.58</v>
      </c>
      <c r="M559" s="73">
        <f t="shared" si="82"/>
        <v>0.46</v>
      </c>
      <c r="N559" s="74">
        <f t="shared" si="83"/>
        <v>4.1199999999999992</v>
      </c>
      <c r="O559" s="74">
        <f t="shared" si="85"/>
        <v>0.69</v>
      </c>
      <c r="P559" s="42"/>
    </row>
    <row r="560" spans="1:16" s="3" customFormat="1" x14ac:dyDescent="0.25">
      <c r="A560" s="5" t="s">
        <v>7</v>
      </c>
      <c r="B560" s="5">
        <v>2040000612</v>
      </c>
      <c r="C560" s="11" t="s">
        <v>332</v>
      </c>
      <c r="D560" s="5">
        <v>1</v>
      </c>
      <c r="E560" s="5" t="s">
        <v>12</v>
      </c>
      <c r="F560" s="5" t="s">
        <v>104</v>
      </c>
      <c r="G560" s="70">
        <v>30043200</v>
      </c>
      <c r="H560" s="71">
        <v>0.12</v>
      </c>
      <c r="I560" s="72">
        <v>53.8</v>
      </c>
      <c r="J560" s="73">
        <f t="shared" si="79"/>
        <v>9.61</v>
      </c>
      <c r="K560" s="74">
        <f t="shared" si="80"/>
        <v>44.19</v>
      </c>
      <c r="L560" s="75">
        <f t="shared" si="81"/>
        <v>38.43</v>
      </c>
      <c r="M560" s="73">
        <f t="shared" si="82"/>
        <v>3.84</v>
      </c>
      <c r="N560" s="74">
        <f t="shared" si="83"/>
        <v>34.589999999999996</v>
      </c>
      <c r="O560" s="74">
        <f t="shared" si="85"/>
        <v>5.76</v>
      </c>
      <c r="P560" s="42"/>
    </row>
    <row r="561" spans="1:16" s="3" customFormat="1" x14ac:dyDescent="0.25">
      <c r="A561" s="5" t="s">
        <v>14</v>
      </c>
      <c r="B561" s="5">
        <v>2040000566</v>
      </c>
      <c r="C561" s="11" t="s">
        <v>321</v>
      </c>
      <c r="D561" s="5">
        <v>10</v>
      </c>
      <c r="E561" s="5" t="s">
        <v>9</v>
      </c>
      <c r="F561" s="5" t="s">
        <v>38</v>
      </c>
      <c r="G561" s="70">
        <v>30049088</v>
      </c>
      <c r="H561" s="71">
        <v>0.12</v>
      </c>
      <c r="I561" s="72">
        <v>98.5</v>
      </c>
      <c r="J561" s="73">
        <f t="shared" si="79"/>
        <v>17.59</v>
      </c>
      <c r="K561" s="74">
        <f t="shared" si="80"/>
        <v>80.91</v>
      </c>
      <c r="L561" s="75">
        <f t="shared" si="81"/>
        <v>70.36</v>
      </c>
      <c r="M561" s="73">
        <f t="shared" si="82"/>
        <v>7.04</v>
      </c>
      <c r="N561" s="74">
        <f t="shared" si="83"/>
        <v>63.319999999999993</v>
      </c>
      <c r="O561" s="74">
        <f t="shared" si="85"/>
        <v>10.55</v>
      </c>
      <c r="P561" s="42"/>
    </row>
    <row r="562" spans="1:16" s="3" customFormat="1" x14ac:dyDescent="0.25">
      <c r="A562" s="5" t="s">
        <v>14</v>
      </c>
      <c r="B562" s="5">
        <v>2030000110</v>
      </c>
      <c r="C562" s="9" t="s">
        <v>58</v>
      </c>
      <c r="D562" s="5">
        <v>100</v>
      </c>
      <c r="E562" s="5" t="s">
        <v>9</v>
      </c>
      <c r="F562" s="5" t="s">
        <v>23</v>
      </c>
      <c r="G562" s="70">
        <v>30049099</v>
      </c>
      <c r="H562" s="71">
        <v>0.12</v>
      </c>
      <c r="I562" s="72">
        <v>359.1</v>
      </c>
      <c r="J562" s="73">
        <f t="shared" si="79"/>
        <v>64.12</v>
      </c>
      <c r="K562" s="74">
        <f t="shared" si="80"/>
        <v>294.98</v>
      </c>
      <c r="L562" s="75">
        <f t="shared" si="81"/>
        <v>256.5</v>
      </c>
      <c r="M562" s="73">
        <f t="shared" si="82"/>
        <v>25.65</v>
      </c>
      <c r="N562" s="74">
        <f t="shared" si="83"/>
        <v>230.85000000000005</v>
      </c>
      <c r="O562" s="74">
        <f t="shared" si="85"/>
        <v>38.479999999999997</v>
      </c>
      <c r="P562" s="42"/>
    </row>
    <row r="563" spans="1:16" s="3" customFormat="1" x14ac:dyDescent="0.25">
      <c r="A563" s="5" t="s">
        <v>7</v>
      </c>
      <c r="B563" s="5">
        <v>2030000188</v>
      </c>
      <c r="C563" s="9" t="s">
        <v>85</v>
      </c>
      <c r="D563" s="5">
        <v>10</v>
      </c>
      <c r="E563" s="5" t="s">
        <v>9</v>
      </c>
      <c r="F563" s="5" t="s">
        <v>83</v>
      </c>
      <c r="G563" s="70">
        <v>30049081</v>
      </c>
      <c r="H563" s="71">
        <v>0.12</v>
      </c>
      <c r="I563" s="72">
        <v>14.13</v>
      </c>
      <c r="J563" s="73">
        <f t="shared" si="79"/>
        <v>2.52</v>
      </c>
      <c r="K563" s="74">
        <f t="shared" si="80"/>
        <v>11.610000000000001</v>
      </c>
      <c r="L563" s="75">
        <f t="shared" si="81"/>
        <v>10.100000000000001</v>
      </c>
      <c r="M563" s="73">
        <f t="shared" si="82"/>
        <v>1.01</v>
      </c>
      <c r="N563" s="74">
        <f t="shared" si="83"/>
        <v>9.0900000000000016</v>
      </c>
      <c r="O563" s="74">
        <f t="shared" si="85"/>
        <v>1.51</v>
      </c>
      <c r="P563" s="42"/>
    </row>
    <row r="564" spans="1:16" s="3" customFormat="1" x14ac:dyDescent="0.25">
      <c r="A564" s="5" t="s">
        <v>7</v>
      </c>
      <c r="B564" s="6">
        <v>2040000919</v>
      </c>
      <c r="C564" s="7" t="s">
        <v>423</v>
      </c>
      <c r="D564" s="6" t="s">
        <v>424</v>
      </c>
      <c r="E564" s="6" t="s">
        <v>425</v>
      </c>
      <c r="F564" s="5" t="s">
        <v>10</v>
      </c>
      <c r="G564" s="70">
        <v>30041030</v>
      </c>
      <c r="H564" s="71">
        <v>0.12</v>
      </c>
      <c r="I564" s="72">
        <v>119.6</v>
      </c>
      <c r="J564" s="73">
        <f t="shared" si="79"/>
        <v>21.36</v>
      </c>
      <c r="K564" s="73">
        <f t="shared" si="80"/>
        <v>98.24</v>
      </c>
      <c r="L564" s="75">
        <f t="shared" si="81"/>
        <v>85.429999999999993</v>
      </c>
      <c r="M564" s="73">
        <f t="shared" si="82"/>
        <v>8.5399999999999991</v>
      </c>
      <c r="N564" s="73">
        <f t="shared" si="83"/>
        <v>76.889999999999986</v>
      </c>
      <c r="O564" s="74">
        <f t="shared" si="85"/>
        <v>12.81</v>
      </c>
      <c r="P564" s="42"/>
    </row>
    <row r="565" spans="1:16" s="3" customFormat="1" x14ac:dyDescent="0.25">
      <c r="A565" s="5" t="s">
        <v>7</v>
      </c>
      <c r="B565" s="5">
        <v>2040005919</v>
      </c>
      <c r="C565" s="15" t="s">
        <v>735</v>
      </c>
      <c r="D565" s="16">
        <v>10</v>
      </c>
      <c r="E565" s="8" t="s">
        <v>9</v>
      </c>
      <c r="F565" s="5" t="s">
        <v>106</v>
      </c>
      <c r="G565" s="70">
        <v>30042061</v>
      </c>
      <c r="H565" s="71">
        <v>0.12</v>
      </c>
      <c r="I565" s="72">
        <v>31.15</v>
      </c>
      <c r="J565" s="73">
        <f t="shared" si="79"/>
        <v>5.56</v>
      </c>
      <c r="K565" s="74">
        <f t="shared" si="80"/>
        <v>25.59</v>
      </c>
      <c r="L565" s="75">
        <f t="shared" si="81"/>
        <v>22.25</v>
      </c>
      <c r="M565" s="73">
        <f t="shared" si="82"/>
        <v>2.23</v>
      </c>
      <c r="N565" s="74">
        <f t="shared" si="83"/>
        <v>20.02</v>
      </c>
      <c r="O565" s="74">
        <f t="shared" si="85"/>
        <v>3.34</v>
      </c>
      <c r="P565" s="42"/>
    </row>
    <row r="566" spans="1:16" s="3" customFormat="1" x14ac:dyDescent="0.25">
      <c r="A566" s="5" t="s">
        <v>14</v>
      </c>
      <c r="B566" s="5">
        <v>2040006515</v>
      </c>
      <c r="C566" s="15" t="s">
        <v>772</v>
      </c>
      <c r="D566" s="21" t="s">
        <v>182</v>
      </c>
      <c r="E566" s="8"/>
      <c r="F566" s="5" t="s">
        <v>180</v>
      </c>
      <c r="G566" s="70">
        <v>30049094</v>
      </c>
      <c r="H566" s="71">
        <v>0.12</v>
      </c>
      <c r="I566" s="72">
        <v>2100</v>
      </c>
      <c r="J566" s="73">
        <f t="shared" si="79"/>
        <v>375</v>
      </c>
      <c r="K566" s="74">
        <f t="shared" si="80"/>
        <v>1725</v>
      </c>
      <c r="L566" s="75">
        <f t="shared" si="81"/>
        <v>1500</v>
      </c>
      <c r="M566" s="73">
        <f t="shared" si="82"/>
        <v>150</v>
      </c>
      <c r="N566" s="74">
        <f t="shared" si="83"/>
        <v>1350</v>
      </c>
      <c r="O566" s="74">
        <f t="shared" si="85"/>
        <v>225</v>
      </c>
      <c r="P566" s="42"/>
    </row>
    <row r="567" spans="1:16" s="3" customFormat="1" x14ac:dyDescent="0.25">
      <c r="A567" s="5" t="s">
        <v>14</v>
      </c>
      <c r="B567" s="5">
        <v>2030000223</v>
      </c>
      <c r="C567" s="11" t="s">
        <v>98</v>
      </c>
      <c r="D567" s="5">
        <v>30</v>
      </c>
      <c r="E567" s="5" t="s">
        <v>9</v>
      </c>
      <c r="F567" s="5" t="s">
        <v>16</v>
      </c>
      <c r="G567" s="70">
        <v>30045010</v>
      </c>
      <c r="H567" s="71">
        <v>0.12</v>
      </c>
      <c r="I567" s="72">
        <v>258.3</v>
      </c>
      <c r="J567" s="73">
        <f t="shared" si="79"/>
        <v>46.12</v>
      </c>
      <c r="K567" s="74">
        <f t="shared" si="80"/>
        <v>212.18</v>
      </c>
      <c r="L567" s="75">
        <f t="shared" si="81"/>
        <v>184.5</v>
      </c>
      <c r="M567" s="73">
        <f t="shared" si="82"/>
        <v>18.45</v>
      </c>
      <c r="N567" s="74">
        <f t="shared" si="83"/>
        <v>166.05</v>
      </c>
      <c r="O567" s="74">
        <f t="shared" si="85"/>
        <v>27.68</v>
      </c>
      <c r="P567" s="42"/>
    </row>
    <row r="568" spans="1:16" s="3" customFormat="1" x14ac:dyDescent="0.25">
      <c r="A568" s="5" t="s">
        <v>14</v>
      </c>
      <c r="B568" s="5">
        <v>2040004066</v>
      </c>
      <c r="C568" s="11" t="s">
        <v>651</v>
      </c>
      <c r="D568" s="5">
        <v>10</v>
      </c>
      <c r="E568" s="5" t="s">
        <v>9</v>
      </c>
      <c r="F568" s="5" t="s">
        <v>21</v>
      </c>
      <c r="G568" s="70">
        <v>30049099</v>
      </c>
      <c r="H568" s="71">
        <v>0.12</v>
      </c>
      <c r="I568" s="72">
        <v>83.9</v>
      </c>
      <c r="J568" s="73">
        <f t="shared" si="79"/>
        <v>14.98</v>
      </c>
      <c r="K568" s="74">
        <f t="shared" si="80"/>
        <v>68.92</v>
      </c>
      <c r="L568" s="75">
        <f t="shared" si="81"/>
        <v>59.93</v>
      </c>
      <c r="M568" s="73">
        <f t="shared" si="82"/>
        <v>5.99</v>
      </c>
      <c r="N568" s="74">
        <f t="shared" si="83"/>
        <v>53.94</v>
      </c>
      <c r="O568" s="74">
        <f t="shared" si="85"/>
        <v>8.99</v>
      </c>
      <c r="P568" s="42"/>
    </row>
    <row r="569" spans="1:16" s="3" customFormat="1" x14ac:dyDescent="0.25">
      <c r="A569" s="5" t="s">
        <v>7</v>
      </c>
      <c r="B569" s="5">
        <v>2040004021</v>
      </c>
      <c r="C569" s="22" t="s">
        <v>650</v>
      </c>
      <c r="D569" s="5">
        <v>10</v>
      </c>
      <c r="E569" s="5" t="s">
        <v>9</v>
      </c>
      <c r="F569" s="5" t="s">
        <v>83</v>
      </c>
      <c r="G569" s="70">
        <v>30041030</v>
      </c>
      <c r="H569" s="71">
        <v>0.12</v>
      </c>
      <c r="I569" s="72">
        <v>147.18</v>
      </c>
      <c r="J569" s="73">
        <f t="shared" si="79"/>
        <v>26.28</v>
      </c>
      <c r="K569" s="74">
        <f t="shared" si="80"/>
        <v>120.9</v>
      </c>
      <c r="L569" s="75">
        <f t="shared" si="81"/>
        <v>105.13000000000001</v>
      </c>
      <c r="M569" s="73">
        <f t="shared" si="82"/>
        <v>10.51</v>
      </c>
      <c r="N569" s="74">
        <f t="shared" si="83"/>
        <v>94.62</v>
      </c>
      <c r="O569" s="74">
        <f t="shared" si="85"/>
        <v>15.77</v>
      </c>
      <c r="P569" s="42"/>
    </row>
    <row r="570" spans="1:16" s="3" customFormat="1" x14ac:dyDescent="0.25">
      <c r="A570" s="5" t="s">
        <v>7</v>
      </c>
      <c r="B570" s="5">
        <v>2040005004</v>
      </c>
      <c r="C570" s="11" t="s">
        <v>937</v>
      </c>
      <c r="D570" s="5">
        <v>200</v>
      </c>
      <c r="E570" s="5" t="s">
        <v>12</v>
      </c>
      <c r="F570" s="5" t="s">
        <v>40</v>
      </c>
      <c r="G570" s="70">
        <v>21069099</v>
      </c>
      <c r="H570" s="71">
        <v>0.28000000000000003</v>
      </c>
      <c r="I570" s="72">
        <v>121</v>
      </c>
      <c r="J570" s="73">
        <f t="shared" si="79"/>
        <v>18.91</v>
      </c>
      <c r="K570" s="74">
        <f t="shared" si="80"/>
        <v>102.09</v>
      </c>
      <c r="L570" s="75">
        <f t="shared" si="81"/>
        <v>75.62</v>
      </c>
      <c r="M570" s="73">
        <f t="shared" si="82"/>
        <v>7.56</v>
      </c>
      <c r="N570" s="74">
        <f t="shared" si="83"/>
        <v>68.06</v>
      </c>
      <c r="O570" s="74">
        <f>ROUND(I570*28%/128%,2)</f>
        <v>26.47</v>
      </c>
      <c r="P570" s="42"/>
    </row>
    <row r="571" spans="1:16" s="3" customFormat="1" x14ac:dyDescent="0.25">
      <c r="A571" s="5" t="s">
        <v>14</v>
      </c>
      <c r="B571" s="5">
        <v>2040003646</v>
      </c>
      <c r="C571" s="22" t="s">
        <v>603</v>
      </c>
      <c r="D571" s="5">
        <v>15</v>
      </c>
      <c r="E571" s="24" t="s">
        <v>9</v>
      </c>
      <c r="F571" s="5" t="s">
        <v>16</v>
      </c>
      <c r="G571" s="70">
        <v>30042019</v>
      </c>
      <c r="H571" s="71">
        <v>0.12</v>
      </c>
      <c r="I571" s="72">
        <v>194.35</v>
      </c>
      <c r="J571" s="73">
        <f t="shared" si="79"/>
        <v>34.71</v>
      </c>
      <c r="K571" s="74">
        <f t="shared" si="80"/>
        <v>159.63999999999999</v>
      </c>
      <c r="L571" s="75">
        <f t="shared" si="81"/>
        <v>138.82</v>
      </c>
      <c r="M571" s="73">
        <f t="shared" si="82"/>
        <v>13.88</v>
      </c>
      <c r="N571" s="74">
        <f t="shared" si="83"/>
        <v>124.94</v>
      </c>
      <c r="O571" s="74">
        <f t="shared" ref="O571:O577" si="86">ROUND(I571*12%/112%,2)</f>
        <v>20.82</v>
      </c>
      <c r="P571" s="42"/>
    </row>
    <row r="572" spans="1:16" s="3" customFormat="1" x14ac:dyDescent="0.25">
      <c r="A572" s="5" t="s">
        <v>14</v>
      </c>
      <c r="B572" s="5">
        <v>2040000364</v>
      </c>
      <c r="C572" s="11" t="s">
        <v>242</v>
      </c>
      <c r="D572" s="5">
        <v>30</v>
      </c>
      <c r="E572" s="5" t="s">
        <v>9</v>
      </c>
      <c r="F572" s="5" t="s">
        <v>21</v>
      </c>
      <c r="G572" s="70">
        <v>30045039</v>
      </c>
      <c r="H572" s="71">
        <v>0.12</v>
      </c>
      <c r="I572" s="72">
        <v>209.9</v>
      </c>
      <c r="J572" s="73">
        <f t="shared" si="79"/>
        <v>37.479999999999997</v>
      </c>
      <c r="K572" s="74">
        <f t="shared" si="80"/>
        <v>172.42000000000002</v>
      </c>
      <c r="L572" s="75">
        <f t="shared" si="81"/>
        <v>149.93</v>
      </c>
      <c r="M572" s="73">
        <f t="shared" si="82"/>
        <v>14.99</v>
      </c>
      <c r="N572" s="74">
        <f t="shared" si="83"/>
        <v>134.94</v>
      </c>
      <c r="O572" s="74">
        <f t="shared" si="86"/>
        <v>22.49</v>
      </c>
      <c r="P572" s="42"/>
    </row>
    <row r="573" spans="1:16" s="3" customFormat="1" x14ac:dyDescent="0.25">
      <c r="A573" s="5" t="s">
        <v>14</v>
      </c>
      <c r="B573" s="5">
        <v>2040000714</v>
      </c>
      <c r="C573" s="11" t="s">
        <v>354</v>
      </c>
      <c r="D573" s="5">
        <v>10</v>
      </c>
      <c r="E573" s="5" t="s">
        <v>9</v>
      </c>
      <c r="F573" s="5" t="s">
        <v>171</v>
      </c>
      <c r="G573" s="70">
        <v>30049099</v>
      </c>
      <c r="H573" s="71">
        <v>0.12</v>
      </c>
      <c r="I573" s="72">
        <v>98.5</v>
      </c>
      <c r="J573" s="73">
        <f t="shared" si="79"/>
        <v>17.59</v>
      </c>
      <c r="K573" s="74">
        <f t="shared" si="80"/>
        <v>80.91</v>
      </c>
      <c r="L573" s="75">
        <f t="shared" si="81"/>
        <v>70.36</v>
      </c>
      <c r="M573" s="73">
        <f t="shared" si="82"/>
        <v>7.04</v>
      </c>
      <c r="N573" s="74">
        <f t="shared" si="83"/>
        <v>63.319999999999993</v>
      </c>
      <c r="O573" s="74">
        <f t="shared" si="86"/>
        <v>10.55</v>
      </c>
      <c r="P573" s="42"/>
    </row>
    <row r="574" spans="1:16" s="3" customFormat="1" x14ac:dyDescent="0.25">
      <c r="A574" s="5" t="s">
        <v>14</v>
      </c>
      <c r="B574" s="5">
        <v>2040001095</v>
      </c>
      <c r="C574" s="28" t="s">
        <v>453</v>
      </c>
      <c r="D574" s="21">
        <v>1</v>
      </c>
      <c r="E574" s="5" t="s">
        <v>182</v>
      </c>
      <c r="F574" s="5" t="s">
        <v>180</v>
      </c>
      <c r="G574" s="70">
        <v>30049034</v>
      </c>
      <c r="H574" s="71">
        <v>0.12</v>
      </c>
      <c r="I574" s="72">
        <v>1768</v>
      </c>
      <c r="J574" s="73">
        <f t="shared" si="79"/>
        <v>315.70999999999998</v>
      </c>
      <c r="K574" s="74">
        <f t="shared" si="80"/>
        <v>1452.29</v>
      </c>
      <c r="L574" s="75">
        <f t="shared" si="81"/>
        <v>1262.8599999999999</v>
      </c>
      <c r="M574" s="73">
        <f t="shared" si="82"/>
        <v>126.29</v>
      </c>
      <c r="N574" s="74">
        <f t="shared" si="83"/>
        <v>1136.57</v>
      </c>
      <c r="O574" s="74">
        <f t="shared" si="86"/>
        <v>189.43</v>
      </c>
      <c r="P574" s="42"/>
    </row>
    <row r="575" spans="1:16" s="3" customFormat="1" x14ac:dyDescent="0.25">
      <c r="A575" s="5" t="s">
        <v>14</v>
      </c>
      <c r="B575" s="5">
        <v>2040003926</v>
      </c>
      <c r="C575" s="11" t="s">
        <v>631</v>
      </c>
      <c r="D575" s="5">
        <v>10</v>
      </c>
      <c r="E575" s="5" t="s">
        <v>9</v>
      </c>
      <c r="F575" s="5" t="s">
        <v>25</v>
      </c>
      <c r="G575" s="70">
        <v>30049099</v>
      </c>
      <c r="H575" s="71">
        <v>0.12</v>
      </c>
      <c r="I575" s="72">
        <v>170.5</v>
      </c>
      <c r="J575" s="73">
        <f t="shared" si="79"/>
        <v>30.45</v>
      </c>
      <c r="K575" s="74">
        <f t="shared" si="80"/>
        <v>140.05000000000001</v>
      </c>
      <c r="L575" s="75">
        <f t="shared" si="81"/>
        <v>121.78000000000002</v>
      </c>
      <c r="M575" s="73">
        <f t="shared" si="82"/>
        <v>12.18</v>
      </c>
      <c r="N575" s="74">
        <f t="shared" si="83"/>
        <v>109.60000000000001</v>
      </c>
      <c r="O575" s="74">
        <f t="shared" si="86"/>
        <v>18.27</v>
      </c>
      <c r="P575" s="42"/>
    </row>
    <row r="576" spans="1:16" s="3" customFormat="1" x14ac:dyDescent="0.25">
      <c r="A576" s="5" t="s">
        <v>14</v>
      </c>
      <c r="B576" s="5">
        <v>2030000052</v>
      </c>
      <c r="C576" s="11" t="s">
        <v>41</v>
      </c>
      <c r="D576" s="5">
        <v>10</v>
      </c>
      <c r="E576" s="5" t="s">
        <v>9</v>
      </c>
      <c r="F576" s="5" t="s">
        <v>42</v>
      </c>
      <c r="G576" s="70">
        <v>30043190</v>
      </c>
      <c r="H576" s="71">
        <v>0.12</v>
      </c>
      <c r="I576" s="72">
        <v>35.64</v>
      </c>
      <c r="J576" s="73">
        <f t="shared" si="79"/>
        <v>6.36</v>
      </c>
      <c r="K576" s="74">
        <f t="shared" si="80"/>
        <v>29.28</v>
      </c>
      <c r="L576" s="75">
        <f t="shared" si="81"/>
        <v>25.46</v>
      </c>
      <c r="M576" s="73">
        <f t="shared" si="82"/>
        <v>2.5499999999999998</v>
      </c>
      <c r="N576" s="74">
        <f t="shared" si="83"/>
        <v>22.91</v>
      </c>
      <c r="O576" s="74">
        <f t="shared" si="86"/>
        <v>3.82</v>
      </c>
      <c r="P576" s="42"/>
    </row>
    <row r="577" spans="1:16" s="3" customFormat="1" x14ac:dyDescent="0.25">
      <c r="A577" s="5" t="s">
        <v>14</v>
      </c>
      <c r="B577" s="5">
        <v>2040000185</v>
      </c>
      <c r="C577" s="19" t="s">
        <v>864</v>
      </c>
      <c r="D577" s="5" t="s">
        <v>173</v>
      </c>
      <c r="E577" s="5" t="s">
        <v>182</v>
      </c>
      <c r="F577" s="5" t="s">
        <v>858</v>
      </c>
      <c r="G577" s="70">
        <v>30049069</v>
      </c>
      <c r="H577" s="71">
        <v>0.12</v>
      </c>
      <c r="I577" s="72">
        <v>283.5</v>
      </c>
      <c r="J577" s="73">
        <f t="shared" si="79"/>
        <v>50.62</v>
      </c>
      <c r="K577" s="74">
        <f t="shared" si="80"/>
        <v>232.88</v>
      </c>
      <c r="L577" s="75">
        <f t="shared" si="81"/>
        <v>202.5</v>
      </c>
      <c r="M577" s="73">
        <f t="shared" si="82"/>
        <v>20.25</v>
      </c>
      <c r="N577" s="74">
        <f t="shared" si="83"/>
        <v>182.25</v>
      </c>
      <c r="O577" s="74">
        <f t="shared" si="86"/>
        <v>30.38</v>
      </c>
      <c r="P577" s="42"/>
    </row>
    <row r="578" spans="1:16" s="3" customFormat="1" x14ac:dyDescent="0.25">
      <c r="A578" s="5" t="s">
        <v>14</v>
      </c>
      <c r="B578" s="5">
        <v>2040004294</v>
      </c>
      <c r="C578" s="11" t="s">
        <v>926</v>
      </c>
      <c r="D578" s="5">
        <v>30</v>
      </c>
      <c r="E578" s="24" t="s">
        <v>129</v>
      </c>
      <c r="F578" s="5" t="s">
        <v>303</v>
      </c>
      <c r="G578" s="70" t="s">
        <v>909</v>
      </c>
      <c r="H578" s="71">
        <v>0.28000000000000003</v>
      </c>
      <c r="I578" s="72">
        <v>493.5</v>
      </c>
      <c r="J578" s="73">
        <f t="shared" si="79"/>
        <v>77.11</v>
      </c>
      <c r="K578" s="74">
        <f t="shared" si="80"/>
        <v>416.39</v>
      </c>
      <c r="L578" s="75">
        <f t="shared" si="81"/>
        <v>308.44</v>
      </c>
      <c r="M578" s="73">
        <f t="shared" si="82"/>
        <v>30.84</v>
      </c>
      <c r="N578" s="74">
        <f t="shared" si="83"/>
        <v>277.60000000000002</v>
      </c>
      <c r="O578" s="74">
        <f>ROUND(I578*28%/128%,2)</f>
        <v>107.95</v>
      </c>
      <c r="P578" s="42"/>
    </row>
    <row r="579" spans="1:16" s="3" customFormat="1" x14ac:dyDescent="0.25">
      <c r="A579" s="5" t="s">
        <v>14</v>
      </c>
      <c r="B579" s="5">
        <v>2040004655</v>
      </c>
      <c r="C579" s="11" t="s">
        <v>667</v>
      </c>
      <c r="D579" s="5">
        <v>15</v>
      </c>
      <c r="E579" s="5" t="s">
        <v>129</v>
      </c>
      <c r="F579" s="5" t="s">
        <v>92</v>
      </c>
      <c r="G579" s="70" t="s">
        <v>367</v>
      </c>
      <c r="H579" s="71">
        <v>0.12</v>
      </c>
      <c r="I579" s="72">
        <v>82</v>
      </c>
      <c r="J579" s="73">
        <f t="shared" si="79"/>
        <v>14.64</v>
      </c>
      <c r="K579" s="74">
        <f t="shared" si="80"/>
        <v>67.36</v>
      </c>
      <c r="L579" s="75">
        <f t="shared" si="81"/>
        <v>58.57</v>
      </c>
      <c r="M579" s="73">
        <f t="shared" si="82"/>
        <v>5.86</v>
      </c>
      <c r="N579" s="74">
        <f t="shared" si="83"/>
        <v>52.71</v>
      </c>
      <c r="O579" s="74">
        <f t="shared" ref="O579:O612" si="87">ROUND(I579*12%/112%,2)</f>
        <v>8.7899999999999991</v>
      </c>
      <c r="P579" s="42"/>
    </row>
    <row r="580" spans="1:16" s="3" customFormat="1" x14ac:dyDescent="0.25">
      <c r="A580" s="5" t="s">
        <v>14</v>
      </c>
      <c r="B580" s="5">
        <v>2040003914</v>
      </c>
      <c r="C580" s="11" t="s">
        <v>628</v>
      </c>
      <c r="D580" s="5">
        <v>10</v>
      </c>
      <c r="E580" s="5" t="s">
        <v>129</v>
      </c>
      <c r="F580" s="5" t="s">
        <v>92</v>
      </c>
      <c r="G580" s="70" t="s">
        <v>367</v>
      </c>
      <c r="H580" s="71">
        <v>0.12</v>
      </c>
      <c r="I580" s="72">
        <v>68</v>
      </c>
      <c r="J580" s="73">
        <f t="shared" si="79"/>
        <v>12.14</v>
      </c>
      <c r="K580" s="74">
        <f t="shared" si="80"/>
        <v>55.86</v>
      </c>
      <c r="L580" s="75">
        <f t="shared" si="81"/>
        <v>48.57</v>
      </c>
      <c r="M580" s="73">
        <f t="shared" si="82"/>
        <v>4.8600000000000003</v>
      </c>
      <c r="N580" s="74">
        <f t="shared" si="83"/>
        <v>43.71</v>
      </c>
      <c r="O580" s="74">
        <f t="shared" si="87"/>
        <v>7.29</v>
      </c>
      <c r="P580" s="42"/>
    </row>
    <row r="581" spans="1:16" s="3" customFormat="1" x14ac:dyDescent="0.25">
      <c r="A581" s="5" t="s">
        <v>7</v>
      </c>
      <c r="B581" s="6">
        <v>2040000375</v>
      </c>
      <c r="C581" s="7" t="s">
        <v>248</v>
      </c>
      <c r="D581" s="6">
        <v>10</v>
      </c>
      <c r="E581" s="6" t="s">
        <v>9</v>
      </c>
      <c r="F581" s="5" t="s">
        <v>10</v>
      </c>
      <c r="G581" s="70">
        <v>30049033</v>
      </c>
      <c r="H581" s="71">
        <v>0.12</v>
      </c>
      <c r="I581" s="72">
        <v>6.89</v>
      </c>
      <c r="J581" s="73">
        <f t="shared" si="79"/>
        <v>1.23</v>
      </c>
      <c r="K581" s="73">
        <f t="shared" si="80"/>
        <v>5.66</v>
      </c>
      <c r="L581" s="75">
        <f t="shared" si="81"/>
        <v>4.92</v>
      </c>
      <c r="M581" s="73">
        <f t="shared" si="82"/>
        <v>0.49</v>
      </c>
      <c r="N581" s="73">
        <f t="shared" si="83"/>
        <v>4.43</v>
      </c>
      <c r="O581" s="74">
        <f t="shared" si="87"/>
        <v>0.74</v>
      </c>
      <c r="P581" s="42"/>
    </row>
    <row r="582" spans="1:16" s="3" customFormat="1" x14ac:dyDescent="0.25">
      <c r="A582" s="5" t="s">
        <v>7</v>
      </c>
      <c r="B582" s="5">
        <v>2040005717</v>
      </c>
      <c r="C582" s="11" t="s">
        <v>712</v>
      </c>
      <c r="D582" s="6">
        <v>6</v>
      </c>
      <c r="E582" s="6" t="s">
        <v>9</v>
      </c>
      <c r="F582" s="5" t="s">
        <v>10</v>
      </c>
      <c r="G582" s="70">
        <v>30042064</v>
      </c>
      <c r="H582" s="71">
        <v>0.12</v>
      </c>
      <c r="I582" s="72">
        <v>58.19</v>
      </c>
      <c r="J582" s="73">
        <f t="shared" si="79"/>
        <v>10.39</v>
      </c>
      <c r="K582" s="73">
        <f t="shared" si="80"/>
        <v>47.8</v>
      </c>
      <c r="L582" s="75">
        <f t="shared" si="81"/>
        <v>41.569999999999993</v>
      </c>
      <c r="M582" s="73">
        <f t="shared" si="82"/>
        <v>4.16</v>
      </c>
      <c r="N582" s="73">
        <f t="shared" si="83"/>
        <v>37.409999999999997</v>
      </c>
      <c r="O582" s="74">
        <f t="shared" si="87"/>
        <v>6.23</v>
      </c>
      <c r="P582" s="42"/>
    </row>
    <row r="583" spans="1:16" s="3" customFormat="1" x14ac:dyDescent="0.25">
      <c r="A583" s="5" t="s">
        <v>14</v>
      </c>
      <c r="B583" s="5">
        <v>2040003924</v>
      </c>
      <c r="C583" s="11" t="s">
        <v>629</v>
      </c>
      <c r="D583" s="5">
        <v>10</v>
      </c>
      <c r="E583" s="5" t="s">
        <v>9</v>
      </c>
      <c r="F583" s="5" t="s">
        <v>25</v>
      </c>
      <c r="G583" s="70">
        <v>30049099</v>
      </c>
      <c r="H583" s="71">
        <v>0.12</v>
      </c>
      <c r="I583" s="72">
        <v>96.5</v>
      </c>
      <c r="J583" s="73">
        <f t="shared" si="79"/>
        <v>17.23</v>
      </c>
      <c r="K583" s="74">
        <f t="shared" si="80"/>
        <v>79.27</v>
      </c>
      <c r="L583" s="75">
        <f t="shared" si="81"/>
        <v>68.929999999999993</v>
      </c>
      <c r="M583" s="73">
        <f t="shared" si="82"/>
        <v>6.89</v>
      </c>
      <c r="N583" s="74">
        <f t="shared" si="83"/>
        <v>62.039999999999992</v>
      </c>
      <c r="O583" s="74">
        <f t="shared" si="87"/>
        <v>10.34</v>
      </c>
      <c r="P583" s="42"/>
    </row>
    <row r="584" spans="1:16" s="3" customFormat="1" x14ac:dyDescent="0.25">
      <c r="A584" s="5" t="s">
        <v>14</v>
      </c>
      <c r="B584" s="5">
        <v>2040000336</v>
      </c>
      <c r="C584" s="11" t="s">
        <v>224</v>
      </c>
      <c r="D584" s="5">
        <v>30</v>
      </c>
      <c r="E584" s="5" t="s">
        <v>129</v>
      </c>
      <c r="F584" s="5" t="s">
        <v>92</v>
      </c>
      <c r="G584" s="70" t="s">
        <v>225</v>
      </c>
      <c r="H584" s="71">
        <v>0.12</v>
      </c>
      <c r="I584" s="72">
        <v>125.5</v>
      </c>
      <c r="J584" s="73">
        <f t="shared" si="79"/>
        <v>22.41</v>
      </c>
      <c r="K584" s="74">
        <f t="shared" si="80"/>
        <v>103.09</v>
      </c>
      <c r="L584" s="75">
        <f t="shared" si="81"/>
        <v>89.64</v>
      </c>
      <c r="M584" s="73">
        <f t="shared" si="82"/>
        <v>8.9600000000000009</v>
      </c>
      <c r="N584" s="74">
        <f t="shared" si="83"/>
        <v>80.679999999999993</v>
      </c>
      <c r="O584" s="74">
        <f t="shared" si="87"/>
        <v>13.45</v>
      </c>
      <c r="P584" s="42"/>
    </row>
    <row r="585" spans="1:16" s="3" customFormat="1" x14ac:dyDescent="0.25">
      <c r="A585" s="5" t="s">
        <v>7</v>
      </c>
      <c r="B585" s="5">
        <v>2040005817</v>
      </c>
      <c r="C585" s="11" t="s">
        <v>724</v>
      </c>
      <c r="D585" s="5">
        <v>10</v>
      </c>
      <c r="E585" s="5" t="s">
        <v>9</v>
      </c>
      <c r="F585" s="5" t="s">
        <v>109</v>
      </c>
      <c r="G585" s="70">
        <v>30049099</v>
      </c>
      <c r="H585" s="71">
        <v>0.12</v>
      </c>
      <c r="I585" s="72">
        <v>135</v>
      </c>
      <c r="J585" s="73">
        <f t="shared" si="79"/>
        <v>24.11</v>
      </c>
      <c r="K585" s="74">
        <f t="shared" si="80"/>
        <v>110.89</v>
      </c>
      <c r="L585" s="75">
        <f t="shared" si="81"/>
        <v>96.43</v>
      </c>
      <c r="M585" s="73">
        <f t="shared" si="82"/>
        <v>9.64</v>
      </c>
      <c r="N585" s="74">
        <f t="shared" si="83"/>
        <v>86.789999999999992</v>
      </c>
      <c r="O585" s="74">
        <f t="shared" si="87"/>
        <v>14.46</v>
      </c>
      <c r="P585" s="42"/>
    </row>
    <row r="586" spans="1:16" s="3" customFormat="1" x14ac:dyDescent="0.25">
      <c r="A586" s="5" t="s">
        <v>7</v>
      </c>
      <c r="B586" s="6">
        <v>2040000412</v>
      </c>
      <c r="C586" s="7" t="s">
        <v>264</v>
      </c>
      <c r="D586" s="6">
        <v>10</v>
      </c>
      <c r="E586" s="6" t="s">
        <v>31</v>
      </c>
      <c r="F586" s="5" t="s">
        <v>10</v>
      </c>
      <c r="G586" s="70">
        <v>30041030</v>
      </c>
      <c r="H586" s="71">
        <v>0.12</v>
      </c>
      <c r="I586" s="72">
        <v>59.85</v>
      </c>
      <c r="J586" s="73">
        <f t="shared" si="79"/>
        <v>10.69</v>
      </c>
      <c r="K586" s="73">
        <f t="shared" si="80"/>
        <v>49.160000000000004</v>
      </c>
      <c r="L586" s="75">
        <f t="shared" si="81"/>
        <v>42.75</v>
      </c>
      <c r="M586" s="73">
        <f t="shared" si="82"/>
        <v>4.28</v>
      </c>
      <c r="N586" s="73">
        <f t="shared" si="83"/>
        <v>38.47</v>
      </c>
      <c r="O586" s="74">
        <f t="shared" si="87"/>
        <v>6.41</v>
      </c>
      <c r="P586" s="42"/>
    </row>
    <row r="587" spans="1:16" s="3" customFormat="1" x14ac:dyDescent="0.25">
      <c r="A587" s="5" t="s">
        <v>7</v>
      </c>
      <c r="B587" s="5">
        <v>2040001191</v>
      </c>
      <c r="C587" s="11" t="s">
        <v>463</v>
      </c>
      <c r="D587" s="5">
        <v>300</v>
      </c>
      <c r="E587" s="5" t="s">
        <v>129</v>
      </c>
      <c r="F587" s="5" t="s">
        <v>83</v>
      </c>
      <c r="G587" s="70">
        <v>30049011</v>
      </c>
      <c r="H587" s="71">
        <v>0.12</v>
      </c>
      <c r="I587" s="72">
        <v>285.7</v>
      </c>
      <c r="J587" s="73">
        <f t="shared" si="79"/>
        <v>51.02</v>
      </c>
      <c r="K587" s="74">
        <f t="shared" si="80"/>
        <v>234.67999999999998</v>
      </c>
      <c r="L587" s="75">
        <f t="shared" si="81"/>
        <v>204.07</v>
      </c>
      <c r="M587" s="73">
        <f t="shared" si="82"/>
        <v>20.41</v>
      </c>
      <c r="N587" s="74">
        <f t="shared" si="83"/>
        <v>183.65999999999997</v>
      </c>
      <c r="O587" s="74">
        <f t="shared" si="87"/>
        <v>30.61</v>
      </c>
      <c r="P587" s="42"/>
    </row>
    <row r="588" spans="1:16" s="3" customFormat="1" x14ac:dyDescent="0.25">
      <c r="A588" s="5" t="s">
        <v>7</v>
      </c>
      <c r="B588" s="5">
        <v>2040000257</v>
      </c>
      <c r="C588" s="11" t="s">
        <v>190</v>
      </c>
      <c r="D588" s="5">
        <v>100</v>
      </c>
      <c r="E588" s="5" t="s">
        <v>12</v>
      </c>
      <c r="F588" s="5" t="s">
        <v>40</v>
      </c>
      <c r="G588" s="70">
        <v>30049099</v>
      </c>
      <c r="H588" s="71">
        <v>0.12</v>
      </c>
      <c r="I588" s="72">
        <v>80.7</v>
      </c>
      <c r="J588" s="73">
        <f t="shared" si="79"/>
        <v>14.41</v>
      </c>
      <c r="K588" s="74">
        <f t="shared" si="80"/>
        <v>66.290000000000006</v>
      </c>
      <c r="L588" s="75">
        <f t="shared" si="81"/>
        <v>57.640000000000008</v>
      </c>
      <c r="M588" s="73">
        <f t="shared" si="82"/>
        <v>5.76</v>
      </c>
      <c r="N588" s="74">
        <f t="shared" si="83"/>
        <v>51.88000000000001</v>
      </c>
      <c r="O588" s="74">
        <f t="shared" si="87"/>
        <v>8.65</v>
      </c>
      <c r="P588" s="42"/>
    </row>
    <row r="589" spans="1:16" s="3" customFormat="1" x14ac:dyDescent="0.25">
      <c r="A589" s="5" t="s">
        <v>7</v>
      </c>
      <c r="B589" s="5">
        <v>2040005466</v>
      </c>
      <c r="C589" s="11" t="s">
        <v>68</v>
      </c>
      <c r="D589" s="5">
        <v>10</v>
      </c>
      <c r="E589" s="5" t="s">
        <v>9</v>
      </c>
      <c r="F589" s="5" t="s">
        <v>32</v>
      </c>
      <c r="G589" s="70">
        <v>30049031</v>
      </c>
      <c r="H589" s="71">
        <v>0.12</v>
      </c>
      <c r="I589" s="72">
        <v>28.49</v>
      </c>
      <c r="J589" s="73">
        <f t="shared" si="79"/>
        <v>5.09</v>
      </c>
      <c r="K589" s="74">
        <f t="shared" si="80"/>
        <v>23.4</v>
      </c>
      <c r="L589" s="75">
        <f t="shared" si="81"/>
        <v>20.349999999999998</v>
      </c>
      <c r="M589" s="73">
        <f t="shared" si="82"/>
        <v>2.04</v>
      </c>
      <c r="N589" s="74">
        <f t="shared" si="83"/>
        <v>18.309999999999999</v>
      </c>
      <c r="O589" s="74">
        <f t="shared" si="87"/>
        <v>3.05</v>
      </c>
      <c r="P589" s="42"/>
    </row>
    <row r="590" spans="1:16" s="3" customFormat="1" x14ac:dyDescent="0.25">
      <c r="A590" s="5" t="s">
        <v>14</v>
      </c>
      <c r="B590" s="5">
        <v>2040000356</v>
      </c>
      <c r="C590" s="11" t="s">
        <v>239</v>
      </c>
      <c r="D590" s="5">
        <v>15</v>
      </c>
      <c r="E590" s="5" t="s">
        <v>129</v>
      </c>
      <c r="F590" s="5" t="s">
        <v>92</v>
      </c>
      <c r="G590" s="70" t="s">
        <v>225</v>
      </c>
      <c r="H590" s="71">
        <v>0.12</v>
      </c>
      <c r="I590" s="72">
        <v>203</v>
      </c>
      <c r="J590" s="73">
        <f t="shared" si="79"/>
        <v>36.25</v>
      </c>
      <c r="K590" s="74">
        <f t="shared" si="80"/>
        <v>166.75</v>
      </c>
      <c r="L590" s="75">
        <f t="shared" si="81"/>
        <v>145</v>
      </c>
      <c r="M590" s="73">
        <f t="shared" si="82"/>
        <v>14.5</v>
      </c>
      <c r="N590" s="74">
        <f t="shared" si="83"/>
        <v>130.5</v>
      </c>
      <c r="O590" s="74">
        <f t="shared" si="87"/>
        <v>21.75</v>
      </c>
      <c r="P590" s="47"/>
    </row>
    <row r="591" spans="1:16" s="3" customFormat="1" x14ac:dyDescent="0.25">
      <c r="A591" s="5" t="s">
        <v>7</v>
      </c>
      <c r="B591" s="5">
        <v>2040004769</v>
      </c>
      <c r="C591" s="11" t="s">
        <v>673</v>
      </c>
      <c r="D591" s="5">
        <v>20</v>
      </c>
      <c r="E591" s="5" t="s">
        <v>12</v>
      </c>
      <c r="F591" s="5" t="s">
        <v>83</v>
      </c>
      <c r="G591" s="70">
        <v>30042049</v>
      </c>
      <c r="H591" s="71">
        <v>0.12</v>
      </c>
      <c r="I591" s="72">
        <v>22.5</v>
      </c>
      <c r="J591" s="73">
        <f t="shared" si="79"/>
        <v>4.0199999999999996</v>
      </c>
      <c r="K591" s="74">
        <f t="shared" si="80"/>
        <v>18.48</v>
      </c>
      <c r="L591" s="75">
        <f t="shared" si="81"/>
        <v>16.07</v>
      </c>
      <c r="M591" s="73">
        <f t="shared" si="82"/>
        <v>1.61</v>
      </c>
      <c r="N591" s="74">
        <f t="shared" si="83"/>
        <v>14.46</v>
      </c>
      <c r="O591" s="74">
        <f t="shared" si="87"/>
        <v>2.41</v>
      </c>
      <c r="P591" s="42"/>
    </row>
    <row r="592" spans="1:16" s="3" customFormat="1" x14ac:dyDescent="0.25">
      <c r="A592" s="5" t="s">
        <v>14</v>
      </c>
      <c r="B592" s="5">
        <v>2040000501</v>
      </c>
      <c r="C592" s="11" t="s">
        <v>293</v>
      </c>
      <c r="D592" s="5">
        <v>10</v>
      </c>
      <c r="E592" s="5" t="s">
        <v>31</v>
      </c>
      <c r="F592" s="5" t="s">
        <v>23</v>
      </c>
      <c r="G592" s="70">
        <v>30045090</v>
      </c>
      <c r="H592" s="71">
        <v>0.12</v>
      </c>
      <c r="I592" s="72">
        <v>176.6</v>
      </c>
      <c r="J592" s="73">
        <f t="shared" ref="J592:J655" si="88">ROUND((I592-O592)*20%,2)</f>
        <v>31.54</v>
      </c>
      <c r="K592" s="74">
        <f t="shared" ref="K592:K655" si="89">+I592-J592</f>
        <v>145.06</v>
      </c>
      <c r="L592" s="75">
        <f t="shared" ref="L592:L655" si="90">K592-O592</f>
        <v>126.14</v>
      </c>
      <c r="M592" s="73">
        <f t="shared" ref="M592:M655" si="91">ROUND((K592-O592)*10%,2)</f>
        <v>12.61</v>
      </c>
      <c r="N592" s="74">
        <f t="shared" ref="N592:N655" si="92">+K592-M592-O592</f>
        <v>113.52999999999999</v>
      </c>
      <c r="O592" s="74">
        <f t="shared" si="87"/>
        <v>18.920000000000002</v>
      </c>
      <c r="P592" s="42"/>
    </row>
    <row r="593" spans="1:16" s="3" customFormat="1" x14ac:dyDescent="0.25">
      <c r="A593" s="5" t="s">
        <v>14</v>
      </c>
      <c r="B593" s="5">
        <v>2040003241</v>
      </c>
      <c r="C593" s="11" t="s">
        <v>554</v>
      </c>
      <c r="D593" s="5">
        <v>10</v>
      </c>
      <c r="E593" s="5" t="s">
        <v>31</v>
      </c>
      <c r="F593" s="5" t="s">
        <v>51</v>
      </c>
      <c r="G593" s="70">
        <v>30042019</v>
      </c>
      <c r="H593" s="71">
        <v>0.12</v>
      </c>
      <c r="I593" s="72">
        <v>27.6</v>
      </c>
      <c r="J593" s="73">
        <f t="shared" si="88"/>
        <v>4.93</v>
      </c>
      <c r="K593" s="74">
        <f t="shared" si="89"/>
        <v>22.67</v>
      </c>
      <c r="L593" s="75">
        <f t="shared" si="90"/>
        <v>19.71</v>
      </c>
      <c r="M593" s="73">
        <f t="shared" si="91"/>
        <v>1.97</v>
      </c>
      <c r="N593" s="74">
        <f t="shared" si="92"/>
        <v>17.740000000000002</v>
      </c>
      <c r="O593" s="74">
        <f t="shared" si="87"/>
        <v>2.96</v>
      </c>
      <c r="P593" s="42"/>
    </row>
    <row r="594" spans="1:16" s="3" customFormat="1" x14ac:dyDescent="0.25">
      <c r="A594" s="5" t="s">
        <v>14</v>
      </c>
      <c r="B594" s="5">
        <v>2040004487</v>
      </c>
      <c r="C594" s="11" t="s">
        <v>657</v>
      </c>
      <c r="D594" s="5">
        <v>10</v>
      </c>
      <c r="E594" s="5" t="s">
        <v>9</v>
      </c>
      <c r="F594" s="5" t="s">
        <v>38</v>
      </c>
      <c r="G594" s="70">
        <v>30049099</v>
      </c>
      <c r="H594" s="71">
        <v>0.12</v>
      </c>
      <c r="I594" s="72">
        <v>64.5</v>
      </c>
      <c r="J594" s="73">
        <f t="shared" si="88"/>
        <v>11.52</v>
      </c>
      <c r="K594" s="74">
        <f t="shared" si="89"/>
        <v>52.980000000000004</v>
      </c>
      <c r="L594" s="75">
        <f t="shared" si="90"/>
        <v>46.070000000000007</v>
      </c>
      <c r="M594" s="73">
        <f t="shared" si="91"/>
        <v>4.6100000000000003</v>
      </c>
      <c r="N594" s="74">
        <f t="shared" si="92"/>
        <v>41.460000000000008</v>
      </c>
      <c r="O594" s="74">
        <f t="shared" si="87"/>
        <v>6.91</v>
      </c>
      <c r="P594" s="42"/>
    </row>
    <row r="595" spans="1:16" s="3" customFormat="1" x14ac:dyDescent="0.25">
      <c r="A595" s="5" t="s">
        <v>14</v>
      </c>
      <c r="B595" s="5">
        <v>2030000053</v>
      </c>
      <c r="C595" s="11" t="s">
        <v>43</v>
      </c>
      <c r="D595" s="5">
        <v>10</v>
      </c>
      <c r="E595" s="5" t="s">
        <v>9</v>
      </c>
      <c r="F595" s="5" t="s">
        <v>42</v>
      </c>
      <c r="G595" s="70">
        <v>30043190</v>
      </c>
      <c r="H595" s="71">
        <v>0.12</v>
      </c>
      <c r="I595" s="72">
        <v>56.59</v>
      </c>
      <c r="J595" s="73">
        <f t="shared" si="88"/>
        <v>10.11</v>
      </c>
      <c r="K595" s="74">
        <f t="shared" si="89"/>
        <v>46.480000000000004</v>
      </c>
      <c r="L595" s="75">
        <f t="shared" si="90"/>
        <v>40.42</v>
      </c>
      <c r="M595" s="73">
        <f t="shared" si="91"/>
        <v>4.04</v>
      </c>
      <c r="N595" s="74">
        <f t="shared" si="92"/>
        <v>36.380000000000003</v>
      </c>
      <c r="O595" s="74">
        <f t="shared" si="87"/>
        <v>6.06</v>
      </c>
      <c r="P595" s="42"/>
    </row>
    <row r="596" spans="1:16" s="3" customFormat="1" x14ac:dyDescent="0.25">
      <c r="A596" s="5" t="s">
        <v>14</v>
      </c>
      <c r="B596" s="5">
        <v>2040005504</v>
      </c>
      <c r="C596" s="22" t="s">
        <v>701</v>
      </c>
      <c r="D596" s="5">
        <v>100</v>
      </c>
      <c r="E596" s="24" t="s">
        <v>12</v>
      </c>
      <c r="F596" s="5" t="s">
        <v>171</v>
      </c>
      <c r="G596" s="70" t="s">
        <v>370</v>
      </c>
      <c r="H596" s="71">
        <v>0.12</v>
      </c>
      <c r="I596" s="72">
        <v>361.89</v>
      </c>
      <c r="J596" s="73">
        <f t="shared" si="88"/>
        <v>64.62</v>
      </c>
      <c r="K596" s="74">
        <f t="shared" si="89"/>
        <v>297.27</v>
      </c>
      <c r="L596" s="75">
        <f t="shared" si="90"/>
        <v>258.5</v>
      </c>
      <c r="M596" s="73">
        <f t="shared" si="91"/>
        <v>25.85</v>
      </c>
      <c r="N596" s="74">
        <f t="shared" si="92"/>
        <v>232.64999999999995</v>
      </c>
      <c r="O596" s="74">
        <f t="shared" si="87"/>
        <v>38.770000000000003</v>
      </c>
      <c r="P596" s="42"/>
    </row>
    <row r="597" spans="1:16" s="3" customFormat="1" x14ac:dyDescent="0.25">
      <c r="A597" s="5" t="s">
        <v>14</v>
      </c>
      <c r="B597" s="5">
        <v>2040001209</v>
      </c>
      <c r="C597" s="22" t="s">
        <v>472</v>
      </c>
      <c r="D597" s="5">
        <v>10</v>
      </c>
      <c r="E597" s="24" t="s">
        <v>9</v>
      </c>
      <c r="F597" s="5" t="s">
        <v>16</v>
      </c>
      <c r="G597" s="70">
        <v>30042019</v>
      </c>
      <c r="H597" s="71">
        <v>0.12</v>
      </c>
      <c r="I597" s="72">
        <v>188.05</v>
      </c>
      <c r="J597" s="73">
        <f t="shared" si="88"/>
        <v>33.58</v>
      </c>
      <c r="K597" s="74">
        <f t="shared" si="89"/>
        <v>154.47000000000003</v>
      </c>
      <c r="L597" s="75">
        <f t="shared" si="90"/>
        <v>134.32000000000002</v>
      </c>
      <c r="M597" s="73">
        <f t="shared" si="91"/>
        <v>13.43</v>
      </c>
      <c r="N597" s="74">
        <f t="shared" si="92"/>
        <v>120.89000000000001</v>
      </c>
      <c r="O597" s="74">
        <f t="shared" si="87"/>
        <v>20.149999999999999</v>
      </c>
      <c r="P597" s="42"/>
    </row>
    <row r="598" spans="1:16" s="3" customFormat="1" x14ac:dyDescent="0.25">
      <c r="A598" s="5" t="s">
        <v>14</v>
      </c>
      <c r="B598" s="5">
        <v>2040003390</v>
      </c>
      <c r="C598" s="11" t="s">
        <v>579</v>
      </c>
      <c r="D598" s="5">
        <v>60</v>
      </c>
      <c r="E598" s="5" t="s">
        <v>12</v>
      </c>
      <c r="F598" s="5" t="s">
        <v>92</v>
      </c>
      <c r="G598" s="70" t="s">
        <v>225</v>
      </c>
      <c r="H598" s="71">
        <v>0.12</v>
      </c>
      <c r="I598" s="72">
        <v>453.5</v>
      </c>
      <c r="J598" s="73">
        <f t="shared" si="88"/>
        <v>80.98</v>
      </c>
      <c r="K598" s="74">
        <f t="shared" si="89"/>
        <v>372.52</v>
      </c>
      <c r="L598" s="75">
        <f t="shared" si="90"/>
        <v>323.92999999999995</v>
      </c>
      <c r="M598" s="73">
        <f t="shared" si="91"/>
        <v>32.39</v>
      </c>
      <c r="N598" s="74">
        <f t="shared" si="92"/>
        <v>291.53999999999996</v>
      </c>
      <c r="O598" s="74">
        <f t="shared" si="87"/>
        <v>48.59</v>
      </c>
      <c r="P598" s="42"/>
    </row>
    <row r="599" spans="1:16" s="3" customFormat="1" x14ac:dyDescent="0.25">
      <c r="A599" s="5" t="s">
        <v>7</v>
      </c>
      <c r="B599" s="5">
        <v>2040001203</v>
      </c>
      <c r="C599" s="11" t="s">
        <v>468</v>
      </c>
      <c r="D599" s="5">
        <v>10</v>
      </c>
      <c r="E599" s="5" t="s">
        <v>9</v>
      </c>
      <c r="F599" s="5" t="s">
        <v>83</v>
      </c>
      <c r="G599" s="70">
        <v>30042039</v>
      </c>
      <c r="H599" s="71">
        <v>0.12</v>
      </c>
      <c r="I599" s="72">
        <v>270</v>
      </c>
      <c r="J599" s="73">
        <f t="shared" si="88"/>
        <v>48.21</v>
      </c>
      <c r="K599" s="74">
        <f t="shared" si="89"/>
        <v>221.79</v>
      </c>
      <c r="L599" s="75">
        <f t="shared" si="90"/>
        <v>192.85999999999999</v>
      </c>
      <c r="M599" s="73">
        <f t="shared" si="91"/>
        <v>19.29</v>
      </c>
      <c r="N599" s="74">
        <f t="shared" si="92"/>
        <v>173.57</v>
      </c>
      <c r="O599" s="74">
        <f t="shared" si="87"/>
        <v>28.93</v>
      </c>
      <c r="P599" s="42"/>
    </row>
    <row r="600" spans="1:16" s="3" customFormat="1" x14ac:dyDescent="0.25">
      <c r="A600" s="5" t="s">
        <v>7</v>
      </c>
      <c r="B600" s="5">
        <v>2030000038</v>
      </c>
      <c r="C600" s="11" t="s">
        <v>34</v>
      </c>
      <c r="D600" s="5">
        <v>60</v>
      </c>
      <c r="E600" s="5" t="s">
        <v>12</v>
      </c>
      <c r="F600" s="5" t="s">
        <v>32</v>
      </c>
      <c r="G600" s="70">
        <v>30049022</v>
      </c>
      <c r="H600" s="71">
        <v>0.12</v>
      </c>
      <c r="I600" s="72">
        <v>17.34</v>
      </c>
      <c r="J600" s="73">
        <f t="shared" si="88"/>
        <v>3.1</v>
      </c>
      <c r="K600" s="74">
        <f t="shared" si="89"/>
        <v>14.24</v>
      </c>
      <c r="L600" s="75">
        <f t="shared" si="90"/>
        <v>12.38</v>
      </c>
      <c r="M600" s="73">
        <f t="shared" si="91"/>
        <v>1.24</v>
      </c>
      <c r="N600" s="74">
        <f t="shared" si="92"/>
        <v>11.14</v>
      </c>
      <c r="O600" s="74">
        <f t="shared" si="87"/>
        <v>1.86</v>
      </c>
      <c r="P600" s="42"/>
    </row>
    <row r="601" spans="1:16" s="3" customFormat="1" x14ac:dyDescent="0.25">
      <c r="A601" s="5" t="s">
        <v>14</v>
      </c>
      <c r="B601" s="5">
        <v>2040005187</v>
      </c>
      <c r="C601" s="11" t="s">
        <v>96</v>
      </c>
      <c r="D601" s="5">
        <v>10</v>
      </c>
      <c r="E601" s="5" t="s">
        <v>9</v>
      </c>
      <c r="F601" s="5" t="s">
        <v>38</v>
      </c>
      <c r="G601" s="70">
        <v>30049099</v>
      </c>
      <c r="H601" s="71">
        <v>0.12</v>
      </c>
      <c r="I601" s="72">
        <v>80.510000000000005</v>
      </c>
      <c r="J601" s="73">
        <f t="shared" si="88"/>
        <v>14.38</v>
      </c>
      <c r="K601" s="74">
        <f t="shared" si="89"/>
        <v>66.13000000000001</v>
      </c>
      <c r="L601" s="75">
        <f t="shared" si="90"/>
        <v>57.500000000000007</v>
      </c>
      <c r="M601" s="73">
        <f t="shared" si="91"/>
        <v>5.75</v>
      </c>
      <c r="N601" s="74">
        <f t="shared" si="92"/>
        <v>51.750000000000007</v>
      </c>
      <c r="O601" s="74">
        <f t="shared" si="87"/>
        <v>8.6300000000000008</v>
      </c>
      <c r="P601" s="47"/>
    </row>
    <row r="602" spans="1:16" s="3" customFormat="1" x14ac:dyDescent="0.25">
      <c r="A602" s="5" t="s">
        <v>14</v>
      </c>
      <c r="B602" s="5">
        <v>2040003249</v>
      </c>
      <c r="C602" s="11" t="s">
        <v>560</v>
      </c>
      <c r="D602" s="5">
        <v>10</v>
      </c>
      <c r="E602" s="5" t="s">
        <v>9</v>
      </c>
      <c r="F602" s="5" t="s">
        <v>38</v>
      </c>
      <c r="G602" s="70">
        <v>30049099</v>
      </c>
      <c r="H602" s="71">
        <v>0.12</v>
      </c>
      <c r="I602" s="72">
        <v>580</v>
      </c>
      <c r="J602" s="73">
        <f t="shared" si="88"/>
        <v>103.57</v>
      </c>
      <c r="K602" s="74">
        <f t="shared" si="89"/>
        <v>476.43</v>
      </c>
      <c r="L602" s="75">
        <f t="shared" si="90"/>
        <v>414.29</v>
      </c>
      <c r="M602" s="73">
        <f t="shared" si="91"/>
        <v>41.43</v>
      </c>
      <c r="N602" s="74">
        <f t="shared" si="92"/>
        <v>372.86</v>
      </c>
      <c r="O602" s="74">
        <f t="shared" si="87"/>
        <v>62.14</v>
      </c>
      <c r="P602" s="42"/>
    </row>
    <row r="603" spans="1:16" s="3" customFormat="1" x14ac:dyDescent="0.25">
      <c r="A603" s="5" t="s">
        <v>7</v>
      </c>
      <c r="B603" s="5">
        <v>2040004136</v>
      </c>
      <c r="C603" s="11" t="s">
        <v>654</v>
      </c>
      <c r="D603" s="5">
        <v>10</v>
      </c>
      <c r="E603" s="5" t="s">
        <v>31</v>
      </c>
      <c r="F603" s="5" t="s">
        <v>32</v>
      </c>
      <c r="G603" s="70">
        <v>30049039</v>
      </c>
      <c r="H603" s="71">
        <v>0.12</v>
      </c>
      <c r="I603" s="72">
        <v>130.5</v>
      </c>
      <c r="J603" s="73">
        <f t="shared" si="88"/>
        <v>23.3</v>
      </c>
      <c r="K603" s="74">
        <f t="shared" si="89"/>
        <v>107.2</v>
      </c>
      <c r="L603" s="75">
        <f t="shared" si="90"/>
        <v>93.22</v>
      </c>
      <c r="M603" s="73">
        <f t="shared" si="91"/>
        <v>9.32</v>
      </c>
      <c r="N603" s="74">
        <f t="shared" si="92"/>
        <v>83.899999999999991</v>
      </c>
      <c r="O603" s="74">
        <f t="shared" si="87"/>
        <v>13.98</v>
      </c>
      <c r="P603" s="42"/>
    </row>
    <row r="604" spans="1:16" s="3" customFormat="1" x14ac:dyDescent="0.25">
      <c r="A604" s="5" t="s">
        <v>7</v>
      </c>
      <c r="B604" s="5">
        <v>2040003243</v>
      </c>
      <c r="C604" s="11" t="s">
        <v>556</v>
      </c>
      <c r="D604" s="5">
        <v>3</v>
      </c>
      <c r="E604" s="5" t="s">
        <v>12</v>
      </c>
      <c r="F604" s="5" t="s">
        <v>109</v>
      </c>
      <c r="G604" s="70">
        <v>30049069</v>
      </c>
      <c r="H604" s="71">
        <v>0.12</v>
      </c>
      <c r="I604" s="72">
        <v>4.33</v>
      </c>
      <c r="J604" s="73">
        <f t="shared" si="88"/>
        <v>0.77</v>
      </c>
      <c r="K604" s="74">
        <f t="shared" si="89"/>
        <v>3.56</v>
      </c>
      <c r="L604" s="75">
        <f t="shared" si="90"/>
        <v>3.1</v>
      </c>
      <c r="M604" s="73">
        <f t="shared" si="91"/>
        <v>0.31</v>
      </c>
      <c r="N604" s="74">
        <f t="shared" si="92"/>
        <v>2.79</v>
      </c>
      <c r="O604" s="74">
        <f t="shared" si="87"/>
        <v>0.46</v>
      </c>
      <c r="P604" s="42"/>
    </row>
    <row r="605" spans="1:16" s="3" customFormat="1" x14ac:dyDescent="0.25">
      <c r="A605" s="5" t="s">
        <v>14</v>
      </c>
      <c r="B605" s="5">
        <v>2040000814</v>
      </c>
      <c r="C605" s="11" t="s">
        <v>393</v>
      </c>
      <c r="D605" s="5">
        <v>10</v>
      </c>
      <c r="E605" s="5" t="s">
        <v>9</v>
      </c>
      <c r="F605" s="5" t="s">
        <v>21</v>
      </c>
      <c r="G605" s="70">
        <v>30045039</v>
      </c>
      <c r="H605" s="71">
        <v>0.12</v>
      </c>
      <c r="I605" s="72">
        <v>95.1</v>
      </c>
      <c r="J605" s="73">
        <f t="shared" si="88"/>
        <v>16.98</v>
      </c>
      <c r="K605" s="74">
        <f t="shared" si="89"/>
        <v>78.11999999999999</v>
      </c>
      <c r="L605" s="75">
        <f t="shared" si="90"/>
        <v>67.929999999999993</v>
      </c>
      <c r="M605" s="73">
        <f t="shared" si="91"/>
        <v>6.79</v>
      </c>
      <c r="N605" s="74">
        <f t="shared" si="92"/>
        <v>61.139999999999986</v>
      </c>
      <c r="O605" s="74">
        <f t="shared" si="87"/>
        <v>10.19</v>
      </c>
      <c r="P605" s="42"/>
    </row>
    <row r="606" spans="1:16" s="3" customFormat="1" x14ac:dyDescent="0.25">
      <c r="A606" s="5" t="s">
        <v>7</v>
      </c>
      <c r="B606" s="6">
        <v>2040001458</v>
      </c>
      <c r="C606" s="7" t="s">
        <v>537</v>
      </c>
      <c r="D606" s="6">
        <v>100</v>
      </c>
      <c r="E606" s="6" t="s">
        <v>12</v>
      </c>
      <c r="F606" s="5" t="s">
        <v>10</v>
      </c>
      <c r="G606" s="70">
        <v>30041090</v>
      </c>
      <c r="H606" s="71">
        <v>0.12</v>
      </c>
      <c r="I606" s="72">
        <v>55.5</v>
      </c>
      <c r="J606" s="73">
        <f t="shared" si="88"/>
        <v>9.91</v>
      </c>
      <c r="K606" s="73">
        <f t="shared" si="89"/>
        <v>45.59</v>
      </c>
      <c r="L606" s="75">
        <f t="shared" si="90"/>
        <v>39.64</v>
      </c>
      <c r="M606" s="73">
        <f t="shared" si="91"/>
        <v>3.96</v>
      </c>
      <c r="N606" s="73">
        <f t="shared" si="92"/>
        <v>35.68</v>
      </c>
      <c r="O606" s="74">
        <f t="shared" si="87"/>
        <v>5.95</v>
      </c>
      <c r="P606" s="42"/>
    </row>
    <row r="607" spans="1:16" s="3" customFormat="1" x14ac:dyDescent="0.25">
      <c r="A607" s="5" t="s">
        <v>14</v>
      </c>
      <c r="B607" s="5">
        <v>2040005116</v>
      </c>
      <c r="C607" s="11" t="s">
        <v>686</v>
      </c>
      <c r="D607" s="5">
        <v>10</v>
      </c>
      <c r="E607" s="5" t="s">
        <v>9</v>
      </c>
      <c r="F607" s="5" t="s">
        <v>171</v>
      </c>
      <c r="G607" s="70">
        <v>30049099</v>
      </c>
      <c r="H607" s="71">
        <v>0.12</v>
      </c>
      <c r="I607" s="72">
        <v>178</v>
      </c>
      <c r="J607" s="73">
        <f t="shared" si="88"/>
        <v>31.79</v>
      </c>
      <c r="K607" s="74">
        <f t="shared" si="89"/>
        <v>146.21</v>
      </c>
      <c r="L607" s="75">
        <f t="shared" si="90"/>
        <v>127.14000000000001</v>
      </c>
      <c r="M607" s="73">
        <f t="shared" si="91"/>
        <v>12.71</v>
      </c>
      <c r="N607" s="74">
        <f t="shared" si="92"/>
        <v>114.43</v>
      </c>
      <c r="O607" s="74">
        <f t="shared" si="87"/>
        <v>19.07</v>
      </c>
      <c r="P607" s="42"/>
    </row>
    <row r="608" spans="1:16" s="3" customFormat="1" x14ac:dyDescent="0.25">
      <c r="A608" s="5" t="s">
        <v>14</v>
      </c>
      <c r="B608" s="5">
        <v>2040000574</v>
      </c>
      <c r="C608" s="11" t="s">
        <v>324</v>
      </c>
      <c r="D608" s="5">
        <v>10</v>
      </c>
      <c r="E608" s="5" t="s">
        <v>9</v>
      </c>
      <c r="F608" s="5" t="s">
        <v>51</v>
      </c>
      <c r="G608" s="70">
        <v>30049079</v>
      </c>
      <c r="H608" s="71">
        <v>0.12</v>
      </c>
      <c r="I608" s="72">
        <v>129.4</v>
      </c>
      <c r="J608" s="73">
        <f t="shared" si="88"/>
        <v>23.11</v>
      </c>
      <c r="K608" s="74">
        <f t="shared" si="89"/>
        <v>106.29</v>
      </c>
      <c r="L608" s="75">
        <f t="shared" si="90"/>
        <v>92.43</v>
      </c>
      <c r="M608" s="73">
        <f t="shared" si="91"/>
        <v>9.24</v>
      </c>
      <c r="N608" s="74">
        <f t="shared" si="92"/>
        <v>83.190000000000012</v>
      </c>
      <c r="O608" s="74">
        <f t="shared" si="87"/>
        <v>13.86</v>
      </c>
      <c r="P608" s="42"/>
    </row>
    <row r="609" spans="1:16" s="3" customFormat="1" x14ac:dyDescent="0.25">
      <c r="A609" s="5" t="s">
        <v>14</v>
      </c>
      <c r="B609" s="5">
        <v>2030000193</v>
      </c>
      <c r="C609" s="11" t="s">
        <v>88</v>
      </c>
      <c r="D609" s="5">
        <v>10</v>
      </c>
      <c r="E609" s="5" t="s">
        <v>9</v>
      </c>
      <c r="F609" s="5" t="s">
        <v>23</v>
      </c>
      <c r="G609" s="70">
        <v>30045090</v>
      </c>
      <c r="H609" s="71">
        <v>0.12</v>
      </c>
      <c r="I609" s="72">
        <v>116.5</v>
      </c>
      <c r="J609" s="73">
        <f t="shared" si="88"/>
        <v>20.8</v>
      </c>
      <c r="K609" s="74">
        <f t="shared" si="89"/>
        <v>95.7</v>
      </c>
      <c r="L609" s="75">
        <f t="shared" si="90"/>
        <v>83.22</v>
      </c>
      <c r="M609" s="73">
        <f t="shared" si="91"/>
        <v>8.32</v>
      </c>
      <c r="N609" s="74">
        <f t="shared" si="92"/>
        <v>74.899999999999991</v>
      </c>
      <c r="O609" s="74">
        <f t="shared" si="87"/>
        <v>12.48</v>
      </c>
      <c r="P609" s="47"/>
    </row>
    <row r="610" spans="1:16" s="3" customFormat="1" x14ac:dyDescent="0.25">
      <c r="A610" s="5" t="s">
        <v>14</v>
      </c>
      <c r="B610" s="5">
        <v>2040005666</v>
      </c>
      <c r="C610" s="9" t="s">
        <v>709</v>
      </c>
      <c r="D610" s="5">
        <v>30</v>
      </c>
      <c r="E610" s="5" t="s">
        <v>9</v>
      </c>
      <c r="F610" s="5" t="s">
        <v>51</v>
      </c>
      <c r="G610" s="70">
        <v>30049079</v>
      </c>
      <c r="H610" s="71">
        <v>0.12</v>
      </c>
      <c r="I610" s="72">
        <v>58.45</v>
      </c>
      <c r="J610" s="73">
        <f t="shared" si="88"/>
        <v>10.44</v>
      </c>
      <c r="K610" s="74">
        <f t="shared" si="89"/>
        <v>48.010000000000005</v>
      </c>
      <c r="L610" s="75">
        <f t="shared" si="90"/>
        <v>41.750000000000007</v>
      </c>
      <c r="M610" s="73">
        <f t="shared" si="91"/>
        <v>4.18</v>
      </c>
      <c r="N610" s="74">
        <f t="shared" si="92"/>
        <v>37.570000000000007</v>
      </c>
      <c r="O610" s="74">
        <f t="shared" si="87"/>
        <v>6.26</v>
      </c>
      <c r="P610" s="42"/>
    </row>
    <row r="611" spans="1:16" s="3" customFormat="1" x14ac:dyDescent="0.25">
      <c r="A611" s="5" t="s">
        <v>7</v>
      </c>
      <c r="B611" s="6">
        <v>2040000798</v>
      </c>
      <c r="C611" s="7" t="s">
        <v>388</v>
      </c>
      <c r="D611" s="6">
        <v>30</v>
      </c>
      <c r="E611" s="6" t="s">
        <v>12</v>
      </c>
      <c r="F611" s="5" t="s">
        <v>10</v>
      </c>
      <c r="G611" s="70">
        <v>30041010</v>
      </c>
      <c r="H611" s="71">
        <v>0.12</v>
      </c>
      <c r="I611" s="72">
        <v>436.39</v>
      </c>
      <c r="J611" s="73">
        <f t="shared" si="88"/>
        <v>77.930000000000007</v>
      </c>
      <c r="K611" s="73">
        <f t="shared" si="89"/>
        <v>358.46</v>
      </c>
      <c r="L611" s="75">
        <f t="shared" si="90"/>
        <v>311.7</v>
      </c>
      <c r="M611" s="73">
        <f t="shared" si="91"/>
        <v>31.17</v>
      </c>
      <c r="N611" s="73">
        <f t="shared" si="92"/>
        <v>280.52999999999997</v>
      </c>
      <c r="O611" s="74">
        <f t="shared" si="87"/>
        <v>46.76</v>
      </c>
      <c r="P611" s="42"/>
    </row>
    <row r="612" spans="1:16" s="3" customFormat="1" x14ac:dyDescent="0.25">
      <c r="A612" s="5" t="s">
        <v>14</v>
      </c>
      <c r="B612" s="5">
        <v>2030000185</v>
      </c>
      <c r="C612" s="11" t="s">
        <v>81</v>
      </c>
      <c r="D612" s="5">
        <v>100</v>
      </c>
      <c r="E612" s="5" t="s">
        <v>12</v>
      </c>
      <c r="F612" s="5" t="s">
        <v>38</v>
      </c>
      <c r="G612" s="70">
        <v>30049081</v>
      </c>
      <c r="H612" s="71">
        <v>0.12</v>
      </c>
      <c r="I612" s="72">
        <v>143</v>
      </c>
      <c r="J612" s="73">
        <f t="shared" si="88"/>
        <v>25.54</v>
      </c>
      <c r="K612" s="74">
        <f t="shared" si="89"/>
        <v>117.46000000000001</v>
      </c>
      <c r="L612" s="75">
        <f t="shared" si="90"/>
        <v>102.14000000000001</v>
      </c>
      <c r="M612" s="73">
        <f t="shared" si="91"/>
        <v>10.210000000000001</v>
      </c>
      <c r="N612" s="74">
        <f t="shared" si="92"/>
        <v>91.93</v>
      </c>
      <c r="O612" s="74">
        <f t="shared" si="87"/>
        <v>15.32</v>
      </c>
      <c r="P612" s="42"/>
    </row>
    <row r="613" spans="1:16" s="3" customFormat="1" x14ac:dyDescent="0.25">
      <c r="A613" s="5" t="s">
        <v>7</v>
      </c>
      <c r="B613" s="6">
        <v>2040000483</v>
      </c>
      <c r="C613" s="7" t="s">
        <v>288</v>
      </c>
      <c r="D613" s="6" t="s">
        <v>283</v>
      </c>
      <c r="E613" s="6"/>
      <c r="F613" s="5" t="s">
        <v>10</v>
      </c>
      <c r="G613" s="70">
        <v>30049099</v>
      </c>
      <c r="H613" s="71">
        <v>0.05</v>
      </c>
      <c r="I613" s="72">
        <v>37.07</v>
      </c>
      <c r="J613" s="73">
        <f t="shared" si="88"/>
        <v>7.06</v>
      </c>
      <c r="K613" s="73">
        <f t="shared" si="89"/>
        <v>30.01</v>
      </c>
      <c r="L613" s="75">
        <f t="shared" si="90"/>
        <v>28.240000000000002</v>
      </c>
      <c r="M613" s="73">
        <f t="shared" si="91"/>
        <v>2.82</v>
      </c>
      <c r="N613" s="73">
        <f t="shared" si="92"/>
        <v>25.42</v>
      </c>
      <c r="O613" s="74">
        <f>ROUND(I613*5%/105%,2)</f>
        <v>1.77</v>
      </c>
      <c r="P613" s="42"/>
    </row>
    <row r="614" spans="1:16" s="3" customFormat="1" x14ac:dyDescent="0.25">
      <c r="A614" s="5" t="s">
        <v>7</v>
      </c>
      <c r="B614" s="5">
        <v>2040005923</v>
      </c>
      <c r="C614" s="15" t="s">
        <v>739</v>
      </c>
      <c r="D614" s="5">
        <v>30</v>
      </c>
      <c r="E614" s="8" t="s">
        <v>12</v>
      </c>
      <c r="F614" s="5" t="s">
        <v>32</v>
      </c>
      <c r="G614" s="70">
        <v>30042063</v>
      </c>
      <c r="H614" s="71">
        <v>0.12</v>
      </c>
      <c r="I614" s="72">
        <v>128.79</v>
      </c>
      <c r="J614" s="73">
        <f t="shared" si="88"/>
        <v>23</v>
      </c>
      <c r="K614" s="74">
        <f t="shared" si="89"/>
        <v>105.78999999999999</v>
      </c>
      <c r="L614" s="75">
        <f t="shared" si="90"/>
        <v>91.99</v>
      </c>
      <c r="M614" s="73">
        <f t="shared" si="91"/>
        <v>9.1999999999999993</v>
      </c>
      <c r="N614" s="74">
        <f t="shared" si="92"/>
        <v>82.789999999999992</v>
      </c>
      <c r="O614" s="74">
        <f t="shared" ref="O614:O630" si="93">ROUND(I614*12%/112%,2)</f>
        <v>13.8</v>
      </c>
      <c r="P614" s="42"/>
    </row>
    <row r="615" spans="1:16" s="3" customFormat="1" x14ac:dyDescent="0.25">
      <c r="A615" s="5" t="s">
        <v>7</v>
      </c>
      <c r="B615" s="5">
        <v>2040005534</v>
      </c>
      <c r="C615" s="11" t="s">
        <v>703</v>
      </c>
      <c r="D615" s="5">
        <v>100</v>
      </c>
      <c r="E615" s="5" t="s">
        <v>12</v>
      </c>
      <c r="F615" s="5" t="s">
        <v>83</v>
      </c>
      <c r="G615" s="70">
        <v>30042019</v>
      </c>
      <c r="H615" s="71">
        <v>0.12</v>
      </c>
      <c r="I615" s="72">
        <v>87.5</v>
      </c>
      <c r="J615" s="73">
        <f t="shared" si="88"/>
        <v>15.62</v>
      </c>
      <c r="K615" s="74">
        <f t="shared" si="89"/>
        <v>71.88</v>
      </c>
      <c r="L615" s="75">
        <f t="shared" si="90"/>
        <v>62.499999999999993</v>
      </c>
      <c r="M615" s="73">
        <f t="shared" si="91"/>
        <v>6.25</v>
      </c>
      <c r="N615" s="74">
        <f t="shared" si="92"/>
        <v>56.249999999999993</v>
      </c>
      <c r="O615" s="74">
        <f t="shared" si="93"/>
        <v>9.3800000000000008</v>
      </c>
      <c r="P615" s="42"/>
    </row>
    <row r="616" spans="1:16" s="3" customFormat="1" x14ac:dyDescent="0.25">
      <c r="A616" s="5" t="s">
        <v>14</v>
      </c>
      <c r="B616" s="5">
        <v>2040001018</v>
      </c>
      <c r="C616" s="28" t="s">
        <v>433</v>
      </c>
      <c r="D616" s="21">
        <v>1</v>
      </c>
      <c r="E616" s="5" t="s">
        <v>182</v>
      </c>
      <c r="F616" s="5" t="s">
        <v>180</v>
      </c>
      <c r="G616" s="70">
        <v>30041030</v>
      </c>
      <c r="H616" s="71">
        <v>0.12</v>
      </c>
      <c r="I616" s="72">
        <v>121.95</v>
      </c>
      <c r="J616" s="73">
        <f t="shared" si="88"/>
        <v>21.78</v>
      </c>
      <c r="K616" s="74">
        <f t="shared" si="89"/>
        <v>100.17</v>
      </c>
      <c r="L616" s="75">
        <f t="shared" si="90"/>
        <v>87.1</v>
      </c>
      <c r="M616" s="73">
        <f t="shared" si="91"/>
        <v>8.7100000000000009</v>
      </c>
      <c r="N616" s="74">
        <f t="shared" si="92"/>
        <v>78.390000000000015</v>
      </c>
      <c r="O616" s="74">
        <f t="shared" si="93"/>
        <v>13.07</v>
      </c>
      <c r="P616" s="42"/>
    </row>
    <row r="617" spans="1:16" s="3" customFormat="1" x14ac:dyDescent="0.25">
      <c r="A617" s="5" t="s">
        <v>14</v>
      </c>
      <c r="B617" s="5">
        <v>2040000109</v>
      </c>
      <c r="C617" s="11" t="s">
        <v>176</v>
      </c>
      <c r="D617" s="5">
        <v>10</v>
      </c>
      <c r="E617" s="5" t="s">
        <v>9</v>
      </c>
      <c r="F617" s="5" t="s">
        <v>171</v>
      </c>
      <c r="G617" s="70">
        <v>30044090</v>
      </c>
      <c r="H617" s="71">
        <v>0.12</v>
      </c>
      <c r="I617" s="72">
        <v>64.5</v>
      </c>
      <c r="J617" s="73">
        <f t="shared" si="88"/>
        <v>11.52</v>
      </c>
      <c r="K617" s="74">
        <f t="shared" si="89"/>
        <v>52.980000000000004</v>
      </c>
      <c r="L617" s="75">
        <f t="shared" si="90"/>
        <v>46.070000000000007</v>
      </c>
      <c r="M617" s="73">
        <f t="shared" si="91"/>
        <v>4.6100000000000003</v>
      </c>
      <c r="N617" s="74">
        <f t="shared" si="92"/>
        <v>41.460000000000008</v>
      </c>
      <c r="O617" s="74">
        <f t="shared" si="93"/>
        <v>6.91</v>
      </c>
      <c r="P617" s="47"/>
    </row>
    <row r="618" spans="1:16" s="3" customFormat="1" x14ac:dyDescent="0.25">
      <c r="A618" s="5" t="s">
        <v>7</v>
      </c>
      <c r="B618" s="5">
        <v>2040003258</v>
      </c>
      <c r="C618" s="11" t="s">
        <v>568</v>
      </c>
      <c r="D618" s="5">
        <v>10</v>
      </c>
      <c r="E618" s="5" t="s">
        <v>9</v>
      </c>
      <c r="F618" s="5" t="s">
        <v>32</v>
      </c>
      <c r="G618" s="70" t="s">
        <v>458</v>
      </c>
      <c r="H618" s="71">
        <v>0.12</v>
      </c>
      <c r="I618" s="72">
        <v>126</v>
      </c>
      <c r="J618" s="73">
        <f t="shared" si="88"/>
        <v>22.5</v>
      </c>
      <c r="K618" s="74">
        <f t="shared" si="89"/>
        <v>103.5</v>
      </c>
      <c r="L618" s="75">
        <f t="shared" si="90"/>
        <v>90</v>
      </c>
      <c r="M618" s="73">
        <f t="shared" si="91"/>
        <v>9</v>
      </c>
      <c r="N618" s="74">
        <f t="shared" si="92"/>
        <v>81</v>
      </c>
      <c r="O618" s="74">
        <f t="shared" si="93"/>
        <v>13.5</v>
      </c>
      <c r="P618" s="47"/>
    </row>
    <row r="619" spans="1:16" s="3" customFormat="1" x14ac:dyDescent="0.25">
      <c r="A619" s="5" t="s">
        <v>7</v>
      </c>
      <c r="B619" s="5">
        <v>2040003392</v>
      </c>
      <c r="C619" s="11" t="s">
        <v>581</v>
      </c>
      <c r="D619" s="5">
        <v>10</v>
      </c>
      <c r="E619" s="5" t="s">
        <v>9</v>
      </c>
      <c r="F619" s="5" t="s">
        <v>109</v>
      </c>
      <c r="G619" s="70">
        <v>30049069</v>
      </c>
      <c r="H619" s="71">
        <v>0.12</v>
      </c>
      <c r="I619" s="72">
        <v>107</v>
      </c>
      <c r="J619" s="73">
        <f t="shared" si="88"/>
        <v>19.11</v>
      </c>
      <c r="K619" s="74">
        <f t="shared" si="89"/>
        <v>87.89</v>
      </c>
      <c r="L619" s="75">
        <f t="shared" si="90"/>
        <v>76.430000000000007</v>
      </c>
      <c r="M619" s="73">
        <f t="shared" si="91"/>
        <v>7.64</v>
      </c>
      <c r="N619" s="74">
        <f t="shared" si="92"/>
        <v>68.789999999999992</v>
      </c>
      <c r="O619" s="74">
        <f t="shared" si="93"/>
        <v>11.46</v>
      </c>
      <c r="P619" s="42"/>
    </row>
    <row r="620" spans="1:16" s="3" customFormat="1" x14ac:dyDescent="0.25">
      <c r="A620" s="5" t="s">
        <v>14</v>
      </c>
      <c r="B620" s="5">
        <v>2040000107</v>
      </c>
      <c r="C620" s="11" t="s">
        <v>172</v>
      </c>
      <c r="D620" s="5" t="s">
        <v>173</v>
      </c>
      <c r="E620" s="5" t="s">
        <v>174</v>
      </c>
      <c r="F620" s="5" t="s">
        <v>171</v>
      </c>
      <c r="G620" s="70">
        <v>30044090</v>
      </c>
      <c r="H620" s="71">
        <v>0.12</v>
      </c>
      <c r="I620" s="72">
        <v>56.7</v>
      </c>
      <c r="J620" s="73">
        <f t="shared" si="88"/>
        <v>10.119999999999999</v>
      </c>
      <c r="K620" s="74">
        <f t="shared" si="89"/>
        <v>46.580000000000005</v>
      </c>
      <c r="L620" s="75">
        <f t="shared" si="90"/>
        <v>40.500000000000007</v>
      </c>
      <c r="M620" s="73">
        <f t="shared" si="91"/>
        <v>4.05</v>
      </c>
      <c r="N620" s="74">
        <f t="shared" si="92"/>
        <v>36.45000000000001</v>
      </c>
      <c r="O620" s="74">
        <f t="shared" si="93"/>
        <v>6.08</v>
      </c>
      <c r="P620" s="42"/>
    </row>
    <row r="621" spans="1:16" s="3" customFormat="1" x14ac:dyDescent="0.25">
      <c r="A621" s="5" t="s">
        <v>14</v>
      </c>
      <c r="B621" s="5">
        <v>2030001590</v>
      </c>
      <c r="C621" s="11" t="s">
        <v>158</v>
      </c>
      <c r="D621" s="5">
        <v>15</v>
      </c>
      <c r="E621" s="5" t="s">
        <v>9</v>
      </c>
      <c r="F621" s="5" t="s">
        <v>23</v>
      </c>
      <c r="G621" s="70">
        <v>30043190</v>
      </c>
      <c r="H621" s="71">
        <v>0.12</v>
      </c>
      <c r="I621" s="72">
        <v>143</v>
      </c>
      <c r="J621" s="73">
        <f t="shared" si="88"/>
        <v>25.54</v>
      </c>
      <c r="K621" s="74">
        <f t="shared" si="89"/>
        <v>117.46000000000001</v>
      </c>
      <c r="L621" s="75">
        <f t="shared" si="90"/>
        <v>102.14000000000001</v>
      </c>
      <c r="M621" s="73">
        <f t="shared" si="91"/>
        <v>10.210000000000001</v>
      </c>
      <c r="N621" s="74">
        <f t="shared" si="92"/>
        <v>91.93</v>
      </c>
      <c r="O621" s="74">
        <f t="shared" si="93"/>
        <v>15.32</v>
      </c>
      <c r="P621" s="42"/>
    </row>
    <row r="622" spans="1:16" s="3" customFormat="1" x14ac:dyDescent="0.25">
      <c r="A622" s="5" t="s">
        <v>7</v>
      </c>
      <c r="B622" s="6">
        <v>2040001134</v>
      </c>
      <c r="C622" s="7" t="s">
        <v>459</v>
      </c>
      <c r="D622" s="6">
        <v>15</v>
      </c>
      <c r="E622" s="6" t="s">
        <v>31</v>
      </c>
      <c r="F622" s="5" t="s">
        <v>10</v>
      </c>
      <c r="G622" s="70" t="s">
        <v>458</v>
      </c>
      <c r="H622" s="71">
        <v>0.12</v>
      </c>
      <c r="I622" s="72">
        <v>95.06</v>
      </c>
      <c r="J622" s="73">
        <f t="shared" si="88"/>
        <v>16.97</v>
      </c>
      <c r="K622" s="73">
        <f t="shared" si="89"/>
        <v>78.09</v>
      </c>
      <c r="L622" s="75">
        <f t="shared" si="90"/>
        <v>67.900000000000006</v>
      </c>
      <c r="M622" s="73">
        <f t="shared" si="91"/>
        <v>6.79</v>
      </c>
      <c r="N622" s="73">
        <f t="shared" si="92"/>
        <v>61.11</v>
      </c>
      <c r="O622" s="74">
        <f t="shared" si="93"/>
        <v>10.19</v>
      </c>
      <c r="P622" s="42"/>
    </row>
    <row r="623" spans="1:16" s="3" customFormat="1" x14ac:dyDescent="0.25">
      <c r="A623" s="5" t="s">
        <v>14</v>
      </c>
      <c r="B623" s="5">
        <v>2030001568</v>
      </c>
      <c r="C623" s="11" t="s">
        <v>157</v>
      </c>
      <c r="D623" s="5">
        <v>100</v>
      </c>
      <c r="E623" s="5" t="s">
        <v>12</v>
      </c>
      <c r="F623" s="5" t="s">
        <v>38</v>
      </c>
      <c r="G623" s="70">
        <v>30049081</v>
      </c>
      <c r="H623" s="71">
        <v>0.12</v>
      </c>
      <c r="I623" s="72">
        <v>37.47</v>
      </c>
      <c r="J623" s="73">
        <f t="shared" si="88"/>
        <v>6.69</v>
      </c>
      <c r="K623" s="74">
        <f t="shared" si="89"/>
        <v>30.779999999999998</v>
      </c>
      <c r="L623" s="75">
        <f t="shared" si="90"/>
        <v>26.769999999999996</v>
      </c>
      <c r="M623" s="73">
        <f t="shared" si="91"/>
        <v>2.68</v>
      </c>
      <c r="N623" s="74">
        <f t="shared" si="92"/>
        <v>24.089999999999996</v>
      </c>
      <c r="O623" s="74">
        <f t="shared" si="93"/>
        <v>4.01</v>
      </c>
      <c r="P623" s="42"/>
    </row>
    <row r="624" spans="1:16" s="3" customFormat="1" x14ac:dyDescent="0.25">
      <c r="A624" s="5" t="s">
        <v>7</v>
      </c>
      <c r="B624" s="5">
        <v>2040005716</v>
      </c>
      <c r="C624" s="11" t="s">
        <v>711</v>
      </c>
      <c r="D624" s="6">
        <v>3</v>
      </c>
      <c r="E624" s="6" t="s">
        <v>9</v>
      </c>
      <c r="F624" s="5" t="s">
        <v>10</v>
      </c>
      <c r="G624" s="70">
        <v>30042064</v>
      </c>
      <c r="H624" s="71">
        <v>0.12</v>
      </c>
      <c r="I624" s="72">
        <v>59.28</v>
      </c>
      <c r="J624" s="73">
        <f t="shared" si="88"/>
        <v>10.59</v>
      </c>
      <c r="K624" s="73">
        <f t="shared" si="89"/>
        <v>48.69</v>
      </c>
      <c r="L624" s="75">
        <f t="shared" si="90"/>
        <v>42.339999999999996</v>
      </c>
      <c r="M624" s="73">
        <f t="shared" si="91"/>
        <v>4.2300000000000004</v>
      </c>
      <c r="N624" s="73">
        <f t="shared" si="92"/>
        <v>38.109999999999992</v>
      </c>
      <c r="O624" s="74">
        <f t="shared" si="93"/>
        <v>6.35</v>
      </c>
      <c r="P624" s="42"/>
    </row>
    <row r="625" spans="1:16" s="3" customFormat="1" x14ac:dyDescent="0.25">
      <c r="A625" s="5" t="s">
        <v>7</v>
      </c>
      <c r="B625" s="5">
        <v>2040000669</v>
      </c>
      <c r="C625" s="11" t="s">
        <v>341</v>
      </c>
      <c r="D625" s="5">
        <v>2</v>
      </c>
      <c r="E625" s="5" t="s">
        <v>12</v>
      </c>
      <c r="F625" s="5" t="s">
        <v>109</v>
      </c>
      <c r="G625" s="70">
        <v>30049099</v>
      </c>
      <c r="H625" s="71">
        <v>0.12</v>
      </c>
      <c r="I625" s="72">
        <v>20.81</v>
      </c>
      <c r="J625" s="73">
        <f t="shared" si="88"/>
        <v>3.72</v>
      </c>
      <c r="K625" s="74">
        <f t="shared" si="89"/>
        <v>17.09</v>
      </c>
      <c r="L625" s="75">
        <f t="shared" si="90"/>
        <v>14.86</v>
      </c>
      <c r="M625" s="73">
        <f t="shared" si="91"/>
        <v>1.49</v>
      </c>
      <c r="N625" s="74">
        <f t="shared" si="92"/>
        <v>13.37</v>
      </c>
      <c r="O625" s="74">
        <f t="shared" si="93"/>
        <v>2.23</v>
      </c>
      <c r="P625" s="42"/>
    </row>
    <row r="626" spans="1:16" s="3" customFormat="1" x14ac:dyDescent="0.25">
      <c r="A626" s="5" t="s">
        <v>7</v>
      </c>
      <c r="B626" s="5">
        <v>2040001190</v>
      </c>
      <c r="C626" s="11" t="s">
        <v>462</v>
      </c>
      <c r="D626" s="5">
        <v>100</v>
      </c>
      <c r="E626" s="5" t="s">
        <v>129</v>
      </c>
      <c r="F626" s="5" t="s">
        <v>83</v>
      </c>
      <c r="G626" s="70">
        <v>30049011</v>
      </c>
      <c r="H626" s="71">
        <v>0.12</v>
      </c>
      <c r="I626" s="72">
        <v>125</v>
      </c>
      <c r="J626" s="73">
        <f t="shared" si="88"/>
        <v>22.32</v>
      </c>
      <c r="K626" s="74">
        <f t="shared" si="89"/>
        <v>102.68</v>
      </c>
      <c r="L626" s="75">
        <f t="shared" si="90"/>
        <v>89.29</v>
      </c>
      <c r="M626" s="73">
        <f t="shared" si="91"/>
        <v>8.93</v>
      </c>
      <c r="N626" s="74">
        <f t="shared" si="92"/>
        <v>80.36</v>
      </c>
      <c r="O626" s="74">
        <f t="shared" si="93"/>
        <v>13.39</v>
      </c>
      <c r="P626" s="42"/>
    </row>
    <row r="627" spans="1:16" s="3" customFormat="1" x14ac:dyDescent="0.25">
      <c r="A627" s="5" t="s">
        <v>14</v>
      </c>
      <c r="B627" s="5">
        <v>2030000012</v>
      </c>
      <c r="C627" s="9" t="s">
        <v>15</v>
      </c>
      <c r="D627" s="5">
        <v>10</v>
      </c>
      <c r="E627" s="5" t="s">
        <v>9</v>
      </c>
      <c r="F627" s="5" t="s">
        <v>16</v>
      </c>
      <c r="G627" s="70">
        <v>30049072</v>
      </c>
      <c r="H627" s="71">
        <v>0.12</v>
      </c>
      <c r="I627" s="72">
        <v>7.45</v>
      </c>
      <c r="J627" s="73">
        <f t="shared" si="88"/>
        <v>1.33</v>
      </c>
      <c r="K627" s="74">
        <f t="shared" si="89"/>
        <v>6.12</v>
      </c>
      <c r="L627" s="75">
        <f t="shared" si="90"/>
        <v>5.32</v>
      </c>
      <c r="M627" s="73">
        <f t="shared" si="91"/>
        <v>0.53</v>
      </c>
      <c r="N627" s="74">
        <f t="shared" si="92"/>
        <v>4.79</v>
      </c>
      <c r="O627" s="74">
        <f t="shared" si="93"/>
        <v>0.8</v>
      </c>
      <c r="P627" s="42"/>
    </row>
    <row r="628" spans="1:16" s="3" customFormat="1" x14ac:dyDescent="0.25">
      <c r="A628" s="5" t="s">
        <v>7</v>
      </c>
      <c r="B628" s="5">
        <v>2040000535</v>
      </c>
      <c r="C628" s="11" t="s">
        <v>310</v>
      </c>
      <c r="D628" s="5">
        <v>10</v>
      </c>
      <c r="E628" s="5" t="s">
        <v>150</v>
      </c>
      <c r="F628" s="5" t="s">
        <v>106</v>
      </c>
      <c r="G628" s="70">
        <v>30049087</v>
      </c>
      <c r="H628" s="71">
        <v>0.12</v>
      </c>
      <c r="I628" s="72">
        <v>8.99</v>
      </c>
      <c r="J628" s="73">
        <f t="shared" si="88"/>
        <v>1.61</v>
      </c>
      <c r="K628" s="74">
        <f t="shared" si="89"/>
        <v>7.38</v>
      </c>
      <c r="L628" s="75">
        <f t="shared" si="90"/>
        <v>6.42</v>
      </c>
      <c r="M628" s="73">
        <f t="shared" si="91"/>
        <v>0.64</v>
      </c>
      <c r="N628" s="74">
        <f t="shared" si="92"/>
        <v>5.78</v>
      </c>
      <c r="O628" s="74">
        <f t="shared" si="93"/>
        <v>0.96</v>
      </c>
      <c r="P628" s="47"/>
    </row>
    <row r="629" spans="1:16" s="3" customFormat="1" x14ac:dyDescent="0.25">
      <c r="A629" s="5" t="s">
        <v>14</v>
      </c>
      <c r="B629" s="5">
        <v>2040005194</v>
      </c>
      <c r="C629" s="11" t="s">
        <v>695</v>
      </c>
      <c r="D629" s="5">
        <v>5</v>
      </c>
      <c r="E629" s="5" t="s">
        <v>12</v>
      </c>
      <c r="F629" s="5" t="s">
        <v>180</v>
      </c>
      <c r="G629" s="70">
        <v>30049084</v>
      </c>
      <c r="H629" s="71">
        <v>0.12</v>
      </c>
      <c r="I629" s="72">
        <v>2950</v>
      </c>
      <c r="J629" s="73">
        <f t="shared" si="88"/>
        <v>526.79</v>
      </c>
      <c r="K629" s="74">
        <f t="shared" si="89"/>
        <v>2423.21</v>
      </c>
      <c r="L629" s="75">
        <f t="shared" si="90"/>
        <v>2107.14</v>
      </c>
      <c r="M629" s="73">
        <f t="shared" si="91"/>
        <v>210.71</v>
      </c>
      <c r="N629" s="74">
        <f t="shared" si="92"/>
        <v>1896.43</v>
      </c>
      <c r="O629" s="74">
        <f t="shared" si="93"/>
        <v>316.07</v>
      </c>
      <c r="P629" s="42"/>
    </row>
    <row r="630" spans="1:16" s="3" customFormat="1" x14ac:dyDescent="0.25">
      <c r="A630" s="5" t="s">
        <v>14</v>
      </c>
      <c r="B630" s="5">
        <v>2030000287</v>
      </c>
      <c r="C630" s="11" t="s">
        <v>118</v>
      </c>
      <c r="D630" s="5">
        <v>10</v>
      </c>
      <c r="E630" s="5" t="s">
        <v>9</v>
      </c>
      <c r="F630" s="5" t="s">
        <v>21</v>
      </c>
      <c r="G630" s="70">
        <v>30049074</v>
      </c>
      <c r="H630" s="71">
        <v>0.12</v>
      </c>
      <c r="I630" s="72">
        <v>31.74</v>
      </c>
      <c r="J630" s="73">
        <f t="shared" si="88"/>
        <v>5.67</v>
      </c>
      <c r="K630" s="74">
        <f t="shared" si="89"/>
        <v>26.07</v>
      </c>
      <c r="L630" s="75">
        <f t="shared" si="90"/>
        <v>22.67</v>
      </c>
      <c r="M630" s="73">
        <f t="shared" si="91"/>
        <v>2.27</v>
      </c>
      <c r="N630" s="74">
        <f t="shared" si="92"/>
        <v>20.400000000000002</v>
      </c>
      <c r="O630" s="74">
        <f t="shared" si="93"/>
        <v>3.4</v>
      </c>
      <c r="P630" s="47"/>
    </row>
    <row r="631" spans="1:16" s="3" customFormat="1" x14ac:dyDescent="0.25">
      <c r="A631" s="5" t="s">
        <v>14</v>
      </c>
      <c r="B631" s="5">
        <v>2030002237</v>
      </c>
      <c r="C631" s="11" t="s">
        <v>902</v>
      </c>
      <c r="D631" s="5">
        <v>100</v>
      </c>
      <c r="E631" s="5" t="s">
        <v>12</v>
      </c>
      <c r="F631" s="5" t="s">
        <v>885</v>
      </c>
      <c r="G631" s="70">
        <v>33051090</v>
      </c>
      <c r="H631" s="71">
        <v>0.28000000000000003</v>
      </c>
      <c r="I631" s="72">
        <v>510</v>
      </c>
      <c r="J631" s="73">
        <f t="shared" si="88"/>
        <v>79.69</v>
      </c>
      <c r="K631" s="74">
        <f t="shared" si="89"/>
        <v>430.31</v>
      </c>
      <c r="L631" s="75">
        <f t="shared" si="90"/>
        <v>318.75</v>
      </c>
      <c r="M631" s="73">
        <f t="shared" si="91"/>
        <v>31.88</v>
      </c>
      <c r="N631" s="74">
        <f t="shared" si="92"/>
        <v>286.87</v>
      </c>
      <c r="O631" s="74">
        <f>ROUND(I631*28%/128%,2)</f>
        <v>111.56</v>
      </c>
      <c r="P631" s="42"/>
    </row>
    <row r="632" spans="1:16" s="3" customFormat="1" x14ac:dyDescent="0.25">
      <c r="A632" s="5" t="s">
        <v>7</v>
      </c>
      <c r="B632" s="5">
        <v>2040004692</v>
      </c>
      <c r="C632" s="11" t="s">
        <v>931</v>
      </c>
      <c r="D632" s="5">
        <v>70</v>
      </c>
      <c r="E632" s="5" t="s">
        <v>693</v>
      </c>
      <c r="F632" s="5" t="s">
        <v>104</v>
      </c>
      <c r="G632" s="70">
        <v>33061020</v>
      </c>
      <c r="H632" s="71">
        <v>0.28000000000000003</v>
      </c>
      <c r="I632" s="72">
        <v>181.5</v>
      </c>
      <c r="J632" s="73">
        <f t="shared" si="88"/>
        <v>28.36</v>
      </c>
      <c r="K632" s="74">
        <f t="shared" si="89"/>
        <v>153.13999999999999</v>
      </c>
      <c r="L632" s="75">
        <f t="shared" si="90"/>
        <v>113.43999999999998</v>
      </c>
      <c r="M632" s="73">
        <f t="shared" si="91"/>
        <v>11.34</v>
      </c>
      <c r="N632" s="74">
        <f t="shared" si="92"/>
        <v>102.09999999999998</v>
      </c>
      <c r="O632" s="74">
        <f>ROUND(I632*28%/128%,2)</f>
        <v>39.700000000000003</v>
      </c>
      <c r="P632" s="42"/>
    </row>
    <row r="633" spans="1:16" s="3" customFormat="1" x14ac:dyDescent="0.25">
      <c r="A633" s="5" t="s">
        <v>14</v>
      </c>
      <c r="B633" s="5">
        <v>2040001388</v>
      </c>
      <c r="C633" s="11" t="s">
        <v>509</v>
      </c>
      <c r="D633" s="5">
        <v>10</v>
      </c>
      <c r="E633" s="5" t="s">
        <v>9</v>
      </c>
      <c r="F633" s="5" t="s">
        <v>23</v>
      </c>
      <c r="G633" s="70">
        <v>30043190</v>
      </c>
      <c r="H633" s="71">
        <v>0.12</v>
      </c>
      <c r="I633" s="72">
        <v>76.7</v>
      </c>
      <c r="J633" s="73">
        <f t="shared" si="88"/>
        <v>13.7</v>
      </c>
      <c r="K633" s="74">
        <f t="shared" si="89"/>
        <v>63</v>
      </c>
      <c r="L633" s="75">
        <f t="shared" si="90"/>
        <v>54.78</v>
      </c>
      <c r="M633" s="73">
        <f t="shared" si="91"/>
        <v>5.48</v>
      </c>
      <c r="N633" s="74">
        <f t="shared" si="92"/>
        <v>49.3</v>
      </c>
      <c r="O633" s="74">
        <f t="shared" ref="O633:O650" si="94">ROUND(I633*12%/112%,2)</f>
        <v>8.2200000000000006</v>
      </c>
      <c r="P633" s="42"/>
    </row>
    <row r="634" spans="1:16" s="3" customFormat="1" x14ac:dyDescent="0.25">
      <c r="A634" s="5" t="s">
        <v>14</v>
      </c>
      <c r="B634" s="5">
        <v>2040000309</v>
      </c>
      <c r="C634" s="11" t="s">
        <v>212</v>
      </c>
      <c r="D634" s="5">
        <v>10</v>
      </c>
      <c r="E634" s="5" t="s">
        <v>9</v>
      </c>
      <c r="F634" s="5" t="s">
        <v>23</v>
      </c>
      <c r="G634" s="70">
        <v>30043190</v>
      </c>
      <c r="H634" s="71">
        <v>0.12</v>
      </c>
      <c r="I634" s="72">
        <v>99.5</v>
      </c>
      <c r="J634" s="73">
        <f t="shared" si="88"/>
        <v>17.77</v>
      </c>
      <c r="K634" s="74">
        <f t="shared" si="89"/>
        <v>81.73</v>
      </c>
      <c r="L634" s="75">
        <f t="shared" si="90"/>
        <v>71.070000000000007</v>
      </c>
      <c r="M634" s="73">
        <f t="shared" si="91"/>
        <v>7.11</v>
      </c>
      <c r="N634" s="74">
        <f t="shared" si="92"/>
        <v>63.960000000000008</v>
      </c>
      <c r="O634" s="74">
        <f t="shared" si="94"/>
        <v>10.66</v>
      </c>
      <c r="P634" s="42"/>
    </row>
    <row r="635" spans="1:16" s="3" customFormat="1" x14ac:dyDescent="0.25">
      <c r="A635" s="5" t="s">
        <v>7</v>
      </c>
      <c r="B635" s="6">
        <v>2040003943</v>
      </c>
      <c r="C635" s="7" t="s">
        <v>636</v>
      </c>
      <c r="D635" s="6">
        <v>10</v>
      </c>
      <c r="E635" s="6" t="s">
        <v>9</v>
      </c>
      <c r="F635" s="5" t="s">
        <v>10</v>
      </c>
      <c r="G635" s="70">
        <v>30042034</v>
      </c>
      <c r="H635" s="71">
        <v>0.12</v>
      </c>
      <c r="I635" s="72">
        <v>164.8</v>
      </c>
      <c r="J635" s="73">
        <f t="shared" si="88"/>
        <v>29.43</v>
      </c>
      <c r="K635" s="73">
        <f t="shared" si="89"/>
        <v>135.37</v>
      </c>
      <c r="L635" s="75">
        <f t="shared" si="90"/>
        <v>117.71000000000001</v>
      </c>
      <c r="M635" s="73">
        <f t="shared" si="91"/>
        <v>11.77</v>
      </c>
      <c r="N635" s="73">
        <f t="shared" si="92"/>
        <v>105.94000000000001</v>
      </c>
      <c r="O635" s="74">
        <f t="shared" si="94"/>
        <v>17.66</v>
      </c>
      <c r="P635" s="42"/>
    </row>
    <row r="636" spans="1:16" s="3" customFormat="1" x14ac:dyDescent="0.25">
      <c r="A636" s="5" t="s">
        <v>7</v>
      </c>
      <c r="B636" s="5">
        <v>2040003255</v>
      </c>
      <c r="C636" s="11" t="s">
        <v>566</v>
      </c>
      <c r="D636" s="5">
        <v>10</v>
      </c>
      <c r="E636" s="5" t="s">
        <v>9</v>
      </c>
      <c r="F636" s="5" t="s">
        <v>63</v>
      </c>
      <c r="G636" s="70">
        <v>30049069</v>
      </c>
      <c r="H636" s="71">
        <v>0.12</v>
      </c>
      <c r="I636" s="72">
        <v>192.5</v>
      </c>
      <c r="J636" s="73">
        <f t="shared" si="88"/>
        <v>34.369999999999997</v>
      </c>
      <c r="K636" s="74">
        <f t="shared" si="89"/>
        <v>158.13</v>
      </c>
      <c r="L636" s="75">
        <f t="shared" si="90"/>
        <v>137.5</v>
      </c>
      <c r="M636" s="73">
        <f t="shared" si="91"/>
        <v>13.75</v>
      </c>
      <c r="N636" s="74">
        <f t="shared" si="92"/>
        <v>123.75</v>
      </c>
      <c r="O636" s="74">
        <f t="shared" si="94"/>
        <v>20.63</v>
      </c>
      <c r="P636" s="47"/>
    </row>
    <row r="637" spans="1:16" s="3" customFormat="1" x14ac:dyDescent="0.25">
      <c r="A637" s="5" t="s">
        <v>14</v>
      </c>
      <c r="B637" s="21">
        <v>2040005386</v>
      </c>
      <c r="C637" s="20" t="s">
        <v>697</v>
      </c>
      <c r="D637" s="5">
        <v>1</v>
      </c>
      <c r="E637" s="5" t="s">
        <v>182</v>
      </c>
      <c r="F637" s="32" t="s">
        <v>317</v>
      </c>
      <c r="G637" s="70">
        <v>30049044</v>
      </c>
      <c r="H637" s="71">
        <v>0.12</v>
      </c>
      <c r="I637" s="72">
        <v>9891</v>
      </c>
      <c r="J637" s="73">
        <f t="shared" si="88"/>
        <v>1766.25</v>
      </c>
      <c r="K637" s="74">
        <f t="shared" si="89"/>
        <v>8124.75</v>
      </c>
      <c r="L637" s="75">
        <f t="shared" si="90"/>
        <v>7065</v>
      </c>
      <c r="M637" s="73">
        <f t="shared" si="91"/>
        <v>706.5</v>
      </c>
      <c r="N637" s="74">
        <f t="shared" si="92"/>
        <v>6358.5</v>
      </c>
      <c r="O637" s="74">
        <f t="shared" si="94"/>
        <v>1059.75</v>
      </c>
      <c r="P637" s="42"/>
    </row>
    <row r="638" spans="1:16" s="3" customFormat="1" x14ac:dyDescent="0.25">
      <c r="A638" s="5" t="s">
        <v>14</v>
      </c>
      <c r="B638" s="5">
        <v>2040001442</v>
      </c>
      <c r="C638" s="11" t="s">
        <v>527</v>
      </c>
      <c r="D638" s="5">
        <v>0.06</v>
      </c>
      <c r="E638" s="5" t="s">
        <v>12</v>
      </c>
      <c r="F638" s="5" t="s">
        <v>317</v>
      </c>
      <c r="G638" s="70">
        <v>30021500</v>
      </c>
      <c r="H638" s="71">
        <v>0.12</v>
      </c>
      <c r="I638" s="72">
        <v>9950</v>
      </c>
      <c r="J638" s="73">
        <f t="shared" si="88"/>
        <v>1776.79</v>
      </c>
      <c r="K638" s="74">
        <f t="shared" si="89"/>
        <v>8173.21</v>
      </c>
      <c r="L638" s="75">
        <f t="shared" si="90"/>
        <v>7107.14</v>
      </c>
      <c r="M638" s="73">
        <f t="shared" si="91"/>
        <v>710.71</v>
      </c>
      <c r="N638" s="74">
        <f t="shared" si="92"/>
        <v>6396.43</v>
      </c>
      <c r="O638" s="74">
        <f t="shared" si="94"/>
        <v>1066.07</v>
      </c>
      <c r="P638" s="42"/>
    </row>
    <row r="639" spans="1:16" s="3" customFormat="1" x14ac:dyDescent="0.25">
      <c r="A639" s="5" t="s">
        <v>14</v>
      </c>
      <c r="B639" s="5">
        <v>2040000911</v>
      </c>
      <c r="C639" s="11" t="s">
        <v>421</v>
      </c>
      <c r="D639" s="5">
        <v>10</v>
      </c>
      <c r="E639" s="5" t="s">
        <v>9</v>
      </c>
      <c r="F639" s="5" t="s">
        <v>21</v>
      </c>
      <c r="G639" s="70">
        <v>30042019</v>
      </c>
      <c r="H639" s="71">
        <v>0.12</v>
      </c>
      <c r="I639" s="72">
        <v>157.5</v>
      </c>
      <c r="J639" s="73">
        <f t="shared" si="88"/>
        <v>28.12</v>
      </c>
      <c r="K639" s="74">
        <f t="shared" si="89"/>
        <v>129.38</v>
      </c>
      <c r="L639" s="75">
        <f t="shared" si="90"/>
        <v>112.5</v>
      </c>
      <c r="M639" s="73">
        <f t="shared" si="91"/>
        <v>11.25</v>
      </c>
      <c r="N639" s="74">
        <f t="shared" si="92"/>
        <v>101.25</v>
      </c>
      <c r="O639" s="74">
        <f t="shared" si="94"/>
        <v>16.88</v>
      </c>
      <c r="P639" s="42"/>
    </row>
    <row r="640" spans="1:16" s="3" customFormat="1" x14ac:dyDescent="0.25">
      <c r="A640" s="5" t="s">
        <v>7</v>
      </c>
      <c r="B640" s="6">
        <v>2040000294</v>
      </c>
      <c r="C640" s="7" t="s">
        <v>207</v>
      </c>
      <c r="D640" s="6">
        <v>10</v>
      </c>
      <c r="E640" s="6" t="s">
        <v>9</v>
      </c>
      <c r="F640" s="5" t="s">
        <v>10</v>
      </c>
      <c r="G640" s="70">
        <v>30042013</v>
      </c>
      <c r="H640" s="71">
        <v>0.12</v>
      </c>
      <c r="I640" s="72">
        <v>38.9</v>
      </c>
      <c r="J640" s="73">
        <f t="shared" si="88"/>
        <v>6.95</v>
      </c>
      <c r="K640" s="73">
        <f t="shared" si="89"/>
        <v>31.95</v>
      </c>
      <c r="L640" s="75">
        <f t="shared" si="90"/>
        <v>27.78</v>
      </c>
      <c r="M640" s="73">
        <f t="shared" si="91"/>
        <v>2.78</v>
      </c>
      <c r="N640" s="73">
        <f t="shared" si="92"/>
        <v>25</v>
      </c>
      <c r="O640" s="74">
        <f t="shared" si="94"/>
        <v>4.17</v>
      </c>
      <c r="P640" s="42"/>
    </row>
    <row r="641" spans="1:16" s="3" customFormat="1" x14ac:dyDescent="0.25">
      <c r="A641" s="5" t="s">
        <v>7</v>
      </c>
      <c r="B641" s="6">
        <v>2040000889</v>
      </c>
      <c r="C641" s="27" t="s">
        <v>414</v>
      </c>
      <c r="D641" s="6">
        <v>10</v>
      </c>
      <c r="E641" s="6" t="s">
        <v>9</v>
      </c>
      <c r="F641" s="5" t="s">
        <v>10</v>
      </c>
      <c r="G641" s="70">
        <v>30042034</v>
      </c>
      <c r="H641" s="71">
        <v>0.12</v>
      </c>
      <c r="I641" s="72">
        <v>274.7</v>
      </c>
      <c r="J641" s="73">
        <f t="shared" si="88"/>
        <v>49.05</v>
      </c>
      <c r="K641" s="73">
        <f t="shared" si="89"/>
        <v>225.64999999999998</v>
      </c>
      <c r="L641" s="75">
        <f t="shared" si="90"/>
        <v>196.21999999999997</v>
      </c>
      <c r="M641" s="73">
        <f t="shared" si="91"/>
        <v>19.62</v>
      </c>
      <c r="N641" s="73">
        <f t="shared" si="92"/>
        <v>176.59999999999997</v>
      </c>
      <c r="O641" s="74">
        <f t="shared" si="94"/>
        <v>29.43</v>
      </c>
      <c r="P641" s="42"/>
    </row>
    <row r="642" spans="1:16" s="3" customFormat="1" x14ac:dyDescent="0.25">
      <c r="A642" s="5" t="s">
        <v>7</v>
      </c>
      <c r="B642" s="5">
        <v>2040000682</v>
      </c>
      <c r="C642" s="11" t="s">
        <v>348</v>
      </c>
      <c r="D642" s="5">
        <v>10</v>
      </c>
      <c r="E642" s="5" t="s">
        <v>9</v>
      </c>
      <c r="F642" s="5" t="s">
        <v>109</v>
      </c>
      <c r="G642" s="70" t="s">
        <v>225</v>
      </c>
      <c r="H642" s="71">
        <v>0.12</v>
      </c>
      <c r="I642" s="72">
        <v>134.5</v>
      </c>
      <c r="J642" s="73">
        <f t="shared" si="88"/>
        <v>24.02</v>
      </c>
      <c r="K642" s="74">
        <f t="shared" si="89"/>
        <v>110.48</v>
      </c>
      <c r="L642" s="75">
        <f t="shared" si="90"/>
        <v>96.070000000000007</v>
      </c>
      <c r="M642" s="73">
        <f t="shared" si="91"/>
        <v>9.61</v>
      </c>
      <c r="N642" s="74">
        <f t="shared" si="92"/>
        <v>86.460000000000008</v>
      </c>
      <c r="O642" s="74">
        <f t="shared" si="94"/>
        <v>14.41</v>
      </c>
      <c r="P642" s="42"/>
    </row>
    <row r="643" spans="1:16" s="3" customFormat="1" x14ac:dyDescent="0.25">
      <c r="A643" s="5" t="s">
        <v>14</v>
      </c>
      <c r="B643" s="5">
        <v>2030000153</v>
      </c>
      <c r="C643" s="11" t="s">
        <v>73</v>
      </c>
      <c r="D643" s="5">
        <v>10</v>
      </c>
      <c r="E643" s="5" t="s">
        <v>9</v>
      </c>
      <c r="F643" s="5" t="s">
        <v>38</v>
      </c>
      <c r="G643" s="70">
        <v>30049082</v>
      </c>
      <c r="H643" s="71">
        <v>0.12</v>
      </c>
      <c r="I643" s="72">
        <v>95</v>
      </c>
      <c r="J643" s="73">
        <f t="shared" si="88"/>
        <v>16.96</v>
      </c>
      <c r="K643" s="74">
        <f t="shared" si="89"/>
        <v>78.039999999999992</v>
      </c>
      <c r="L643" s="75">
        <f t="shared" si="90"/>
        <v>67.859999999999985</v>
      </c>
      <c r="M643" s="73">
        <f t="shared" si="91"/>
        <v>6.79</v>
      </c>
      <c r="N643" s="74">
        <f t="shared" si="92"/>
        <v>61.069999999999986</v>
      </c>
      <c r="O643" s="74">
        <f t="shared" si="94"/>
        <v>10.18</v>
      </c>
      <c r="P643" s="47"/>
    </row>
    <row r="644" spans="1:16" s="3" customFormat="1" x14ac:dyDescent="0.25">
      <c r="A644" s="5" t="s">
        <v>14</v>
      </c>
      <c r="B644" s="5">
        <v>2030000014</v>
      </c>
      <c r="C644" s="9" t="s">
        <v>18</v>
      </c>
      <c r="D644" s="5">
        <v>10</v>
      </c>
      <c r="E644" s="5" t="s">
        <v>9</v>
      </c>
      <c r="F644" s="5" t="s">
        <v>16</v>
      </c>
      <c r="G644" s="70">
        <v>30049072</v>
      </c>
      <c r="H644" s="71">
        <v>0.12</v>
      </c>
      <c r="I644" s="72">
        <v>29.1</v>
      </c>
      <c r="J644" s="73">
        <f t="shared" si="88"/>
        <v>5.2</v>
      </c>
      <c r="K644" s="74">
        <f t="shared" si="89"/>
        <v>23.900000000000002</v>
      </c>
      <c r="L644" s="75">
        <f t="shared" si="90"/>
        <v>20.78</v>
      </c>
      <c r="M644" s="73">
        <f t="shared" si="91"/>
        <v>2.08</v>
      </c>
      <c r="N644" s="74">
        <f t="shared" si="92"/>
        <v>18.7</v>
      </c>
      <c r="O644" s="74">
        <f t="shared" si="94"/>
        <v>3.12</v>
      </c>
      <c r="P644" s="42"/>
    </row>
    <row r="645" spans="1:16" s="3" customFormat="1" x14ac:dyDescent="0.25">
      <c r="A645" s="5" t="s">
        <v>7</v>
      </c>
      <c r="B645" s="6">
        <v>2040000348</v>
      </c>
      <c r="C645" s="7" t="s">
        <v>234</v>
      </c>
      <c r="D645" s="6">
        <v>10</v>
      </c>
      <c r="E645" s="6" t="s">
        <v>9</v>
      </c>
      <c r="F645" s="5" t="s">
        <v>10</v>
      </c>
      <c r="G645" s="70">
        <v>30049069</v>
      </c>
      <c r="H645" s="71">
        <v>0.12</v>
      </c>
      <c r="I645" s="72">
        <v>10.4</v>
      </c>
      <c r="J645" s="73">
        <f t="shared" si="88"/>
        <v>1.86</v>
      </c>
      <c r="K645" s="73">
        <f t="shared" si="89"/>
        <v>8.5400000000000009</v>
      </c>
      <c r="L645" s="75">
        <f t="shared" si="90"/>
        <v>7.4300000000000006</v>
      </c>
      <c r="M645" s="73">
        <f t="shared" si="91"/>
        <v>0.74</v>
      </c>
      <c r="N645" s="73">
        <f t="shared" si="92"/>
        <v>6.69</v>
      </c>
      <c r="O645" s="74">
        <f t="shared" si="94"/>
        <v>1.1100000000000001</v>
      </c>
      <c r="P645" s="42"/>
    </row>
    <row r="646" spans="1:16" s="3" customFormat="1" x14ac:dyDescent="0.25">
      <c r="A646" s="5" t="s">
        <v>7</v>
      </c>
      <c r="B646" s="6">
        <v>2040000475</v>
      </c>
      <c r="C646" s="14" t="s">
        <v>287</v>
      </c>
      <c r="D646" s="6">
        <v>1</v>
      </c>
      <c r="E646" s="6" t="s">
        <v>286</v>
      </c>
      <c r="F646" s="5" t="s">
        <v>10</v>
      </c>
      <c r="G646" s="70">
        <v>30042019</v>
      </c>
      <c r="H646" s="71">
        <v>0.12</v>
      </c>
      <c r="I646" s="72">
        <v>125.2</v>
      </c>
      <c r="J646" s="73">
        <f t="shared" si="88"/>
        <v>22.36</v>
      </c>
      <c r="K646" s="73">
        <f t="shared" si="89"/>
        <v>102.84</v>
      </c>
      <c r="L646" s="75">
        <f t="shared" si="90"/>
        <v>89.43</v>
      </c>
      <c r="M646" s="73">
        <f t="shared" si="91"/>
        <v>8.94</v>
      </c>
      <c r="N646" s="73">
        <f t="shared" si="92"/>
        <v>80.490000000000009</v>
      </c>
      <c r="O646" s="74">
        <f t="shared" si="94"/>
        <v>13.41</v>
      </c>
      <c r="P646" s="42"/>
    </row>
    <row r="647" spans="1:16" s="3" customFormat="1" x14ac:dyDescent="0.25">
      <c r="A647" s="5" t="s">
        <v>14</v>
      </c>
      <c r="B647" s="5">
        <v>2040000337</v>
      </c>
      <c r="C647" s="11" t="s">
        <v>226</v>
      </c>
      <c r="D647" s="5">
        <v>30</v>
      </c>
      <c r="E647" s="5" t="s">
        <v>129</v>
      </c>
      <c r="F647" s="5" t="s">
        <v>92</v>
      </c>
      <c r="G647" s="70" t="s">
        <v>227</v>
      </c>
      <c r="H647" s="71">
        <v>0.12</v>
      </c>
      <c r="I647" s="72">
        <v>131</v>
      </c>
      <c r="J647" s="73">
        <f t="shared" si="88"/>
        <v>23.39</v>
      </c>
      <c r="K647" s="74">
        <f t="shared" si="89"/>
        <v>107.61</v>
      </c>
      <c r="L647" s="75">
        <f t="shared" si="90"/>
        <v>93.57</v>
      </c>
      <c r="M647" s="73">
        <f t="shared" si="91"/>
        <v>9.36</v>
      </c>
      <c r="N647" s="74">
        <f t="shared" si="92"/>
        <v>84.210000000000008</v>
      </c>
      <c r="O647" s="74">
        <f t="shared" si="94"/>
        <v>14.04</v>
      </c>
      <c r="P647" s="42"/>
    </row>
    <row r="648" spans="1:16" s="3" customFormat="1" x14ac:dyDescent="0.25">
      <c r="A648" s="5" t="s">
        <v>14</v>
      </c>
      <c r="B648" s="5">
        <v>2040000751</v>
      </c>
      <c r="C648" s="22" t="s">
        <v>371</v>
      </c>
      <c r="D648" s="5">
        <v>5</v>
      </c>
      <c r="E648" s="24" t="s">
        <v>247</v>
      </c>
      <c r="F648" s="5" t="s">
        <v>171</v>
      </c>
      <c r="G648" s="70">
        <v>30049079</v>
      </c>
      <c r="H648" s="71">
        <v>0.12</v>
      </c>
      <c r="I648" s="72">
        <v>108.4</v>
      </c>
      <c r="J648" s="73">
        <f t="shared" si="88"/>
        <v>19.36</v>
      </c>
      <c r="K648" s="74">
        <f t="shared" si="89"/>
        <v>89.04</v>
      </c>
      <c r="L648" s="75">
        <f t="shared" si="90"/>
        <v>77.430000000000007</v>
      </c>
      <c r="M648" s="73">
        <f t="shared" si="91"/>
        <v>7.74</v>
      </c>
      <c r="N648" s="74">
        <f t="shared" si="92"/>
        <v>69.690000000000012</v>
      </c>
      <c r="O648" s="74">
        <f t="shared" si="94"/>
        <v>11.61</v>
      </c>
      <c r="P648" s="42"/>
    </row>
    <row r="649" spans="1:16" s="3" customFormat="1" x14ac:dyDescent="0.25">
      <c r="A649" s="5" t="s">
        <v>7</v>
      </c>
      <c r="B649" s="5">
        <v>2030000186</v>
      </c>
      <c r="C649" s="9" t="s">
        <v>82</v>
      </c>
      <c r="D649" s="5">
        <v>10</v>
      </c>
      <c r="E649" s="5" t="s">
        <v>9</v>
      </c>
      <c r="F649" s="5" t="s">
        <v>83</v>
      </c>
      <c r="G649" s="70">
        <v>30049081</v>
      </c>
      <c r="H649" s="71">
        <v>0.12</v>
      </c>
      <c r="I649" s="72">
        <v>64.5</v>
      </c>
      <c r="J649" s="73">
        <f t="shared" si="88"/>
        <v>11.52</v>
      </c>
      <c r="K649" s="74">
        <f t="shared" si="89"/>
        <v>52.980000000000004</v>
      </c>
      <c r="L649" s="75">
        <f t="shared" si="90"/>
        <v>46.070000000000007</v>
      </c>
      <c r="M649" s="73">
        <f t="shared" si="91"/>
        <v>4.6100000000000003</v>
      </c>
      <c r="N649" s="74">
        <f t="shared" si="92"/>
        <v>41.460000000000008</v>
      </c>
      <c r="O649" s="74">
        <f t="shared" si="94"/>
        <v>6.91</v>
      </c>
      <c r="P649" s="42"/>
    </row>
    <row r="650" spans="1:16" s="3" customFormat="1" x14ac:dyDescent="0.25">
      <c r="A650" s="5" t="s">
        <v>14</v>
      </c>
      <c r="B650" s="5">
        <v>2040005779</v>
      </c>
      <c r="C650" s="11" t="s">
        <v>159</v>
      </c>
      <c r="D650" s="5">
        <v>15</v>
      </c>
      <c r="E650" s="5" t="s">
        <v>9</v>
      </c>
      <c r="F650" s="5" t="s">
        <v>23</v>
      </c>
      <c r="G650" s="70">
        <v>30043190</v>
      </c>
      <c r="H650" s="71">
        <v>0.12</v>
      </c>
      <c r="I650" s="72">
        <v>27.87</v>
      </c>
      <c r="J650" s="73">
        <f t="shared" si="88"/>
        <v>4.9800000000000004</v>
      </c>
      <c r="K650" s="74">
        <f t="shared" si="89"/>
        <v>22.89</v>
      </c>
      <c r="L650" s="75">
        <f t="shared" si="90"/>
        <v>19.899999999999999</v>
      </c>
      <c r="M650" s="73">
        <f t="shared" si="91"/>
        <v>1.99</v>
      </c>
      <c r="N650" s="74">
        <f t="shared" si="92"/>
        <v>17.910000000000004</v>
      </c>
      <c r="O650" s="74">
        <f t="shared" si="94"/>
        <v>2.99</v>
      </c>
      <c r="P650" s="42"/>
    </row>
    <row r="651" spans="1:16" s="3" customFormat="1" x14ac:dyDescent="0.25">
      <c r="A651" s="5" t="s">
        <v>14</v>
      </c>
      <c r="B651" s="5">
        <v>2040004662</v>
      </c>
      <c r="C651" s="11" t="s">
        <v>930</v>
      </c>
      <c r="D651" s="5">
        <v>30</v>
      </c>
      <c r="E651" s="5" t="s">
        <v>693</v>
      </c>
      <c r="F651" s="5" t="s">
        <v>303</v>
      </c>
      <c r="G651" s="70" t="s">
        <v>909</v>
      </c>
      <c r="H651" s="71">
        <v>0.28000000000000003</v>
      </c>
      <c r="I651" s="72">
        <v>399</v>
      </c>
      <c r="J651" s="73">
        <f t="shared" si="88"/>
        <v>62.34</v>
      </c>
      <c r="K651" s="74">
        <f t="shared" si="89"/>
        <v>336.65999999999997</v>
      </c>
      <c r="L651" s="75">
        <f t="shared" si="90"/>
        <v>249.37999999999997</v>
      </c>
      <c r="M651" s="73">
        <f t="shared" si="91"/>
        <v>24.94</v>
      </c>
      <c r="N651" s="74">
        <f t="shared" si="92"/>
        <v>224.43999999999997</v>
      </c>
      <c r="O651" s="74">
        <f>ROUND(I651*28%/128%,2)</f>
        <v>87.28</v>
      </c>
      <c r="P651" s="42"/>
    </row>
    <row r="652" spans="1:16" s="3" customFormat="1" x14ac:dyDescent="0.25">
      <c r="A652" s="5" t="s">
        <v>7</v>
      </c>
      <c r="B652" s="6">
        <v>2040000474</v>
      </c>
      <c r="C652" s="14" t="s">
        <v>285</v>
      </c>
      <c r="D652" s="6">
        <v>1</v>
      </c>
      <c r="E652" s="6" t="s">
        <v>286</v>
      </c>
      <c r="F652" s="5" t="s">
        <v>10</v>
      </c>
      <c r="G652" s="70">
        <v>30042019</v>
      </c>
      <c r="H652" s="71">
        <v>0.12</v>
      </c>
      <c r="I652" s="72">
        <v>43.9</v>
      </c>
      <c r="J652" s="73">
        <f t="shared" si="88"/>
        <v>7.84</v>
      </c>
      <c r="K652" s="73">
        <f t="shared" si="89"/>
        <v>36.06</v>
      </c>
      <c r="L652" s="75">
        <f t="shared" si="90"/>
        <v>31.360000000000003</v>
      </c>
      <c r="M652" s="73">
        <f t="shared" si="91"/>
        <v>3.14</v>
      </c>
      <c r="N652" s="73">
        <f t="shared" si="92"/>
        <v>28.220000000000002</v>
      </c>
      <c r="O652" s="74">
        <f>ROUND(I652*12%/112%,2)</f>
        <v>4.7</v>
      </c>
      <c r="P652" s="42"/>
    </row>
    <row r="653" spans="1:16" s="3" customFormat="1" x14ac:dyDescent="0.25">
      <c r="A653" s="5" t="s">
        <v>7</v>
      </c>
      <c r="B653" s="5">
        <v>2030000293</v>
      </c>
      <c r="C653" s="11" t="s">
        <v>124</v>
      </c>
      <c r="D653" s="5" t="s">
        <v>125</v>
      </c>
      <c r="E653" s="5" t="s">
        <v>116</v>
      </c>
      <c r="F653" s="5" t="s">
        <v>83</v>
      </c>
      <c r="G653" s="70">
        <v>30041070</v>
      </c>
      <c r="H653" s="71">
        <v>0.05</v>
      </c>
      <c r="I653" s="72">
        <v>8.36</v>
      </c>
      <c r="J653" s="73">
        <f t="shared" si="88"/>
        <v>1.59</v>
      </c>
      <c r="K653" s="74">
        <f t="shared" si="89"/>
        <v>6.77</v>
      </c>
      <c r="L653" s="75">
        <f t="shared" si="90"/>
        <v>6.3699999999999992</v>
      </c>
      <c r="M653" s="73">
        <f t="shared" si="91"/>
        <v>0.64</v>
      </c>
      <c r="N653" s="74">
        <f t="shared" si="92"/>
        <v>5.7299999999999995</v>
      </c>
      <c r="O653" s="74">
        <f>ROUND(I653*5%/105%,2)</f>
        <v>0.4</v>
      </c>
      <c r="P653" s="42"/>
    </row>
    <row r="654" spans="1:16" s="3" customFormat="1" x14ac:dyDescent="0.25">
      <c r="A654" s="5" t="s">
        <v>14</v>
      </c>
      <c r="B654" s="5">
        <v>2040000260</v>
      </c>
      <c r="C654" s="9" t="s">
        <v>191</v>
      </c>
      <c r="D654" s="5">
        <v>10</v>
      </c>
      <c r="E654" s="5" t="s">
        <v>9</v>
      </c>
      <c r="F654" s="5" t="s">
        <v>23</v>
      </c>
      <c r="G654" s="70">
        <v>30043190</v>
      </c>
      <c r="H654" s="71">
        <v>0.12</v>
      </c>
      <c r="I654" s="72">
        <v>51.8</v>
      </c>
      <c r="J654" s="73">
        <f t="shared" si="88"/>
        <v>9.25</v>
      </c>
      <c r="K654" s="74">
        <f t="shared" si="89"/>
        <v>42.55</v>
      </c>
      <c r="L654" s="75">
        <f t="shared" si="90"/>
        <v>37</v>
      </c>
      <c r="M654" s="73">
        <f t="shared" si="91"/>
        <v>3.7</v>
      </c>
      <c r="N654" s="74">
        <f t="shared" si="92"/>
        <v>33.299999999999997</v>
      </c>
      <c r="O654" s="74">
        <f t="shared" ref="O654:O663" si="95">ROUND(I654*12%/112%,2)</f>
        <v>5.55</v>
      </c>
      <c r="P654" s="47"/>
    </row>
    <row r="655" spans="1:16" s="3" customFormat="1" x14ac:dyDescent="0.25">
      <c r="A655" s="5" t="s">
        <v>7</v>
      </c>
      <c r="B655" s="5">
        <v>2030000129</v>
      </c>
      <c r="C655" s="11" t="s">
        <v>66</v>
      </c>
      <c r="D655" s="5">
        <v>2</v>
      </c>
      <c r="E655" s="5" t="s">
        <v>12</v>
      </c>
      <c r="F655" s="5" t="s">
        <v>32</v>
      </c>
      <c r="G655" s="70">
        <v>30049031</v>
      </c>
      <c r="H655" s="71">
        <v>0.12</v>
      </c>
      <c r="I655" s="72">
        <v>7.6</v>
      </c>
      <c r="J655" s="73">
        <f t="shared" si="88"/>
        <v>1.36</v>
      </c>
      <c r="K655" s="74">
        <f t="shared" si="89"/>
        <v>6.2399999999999993</v>
      </c>
      <c r="L655" s="75">
        <f t="shared" si="90"/>
        <v>5.43</v>
      </c>
      <c r="M655" s="73">
        <f t="shared" si="91"/>
        <v>0.54</v>
      </c>
      <c r="N655" s="74">
        <f t="shared" si="92"/>
        <v>4.8899999999999988</v>
      </c>
      <c r="O655" s="74">
        <f t="shared" si="95"/>
        <v>0.81</v>
      </c>
      <c r="P655" s="42"/>
    </row>
    <row r="656" spans="1:16" s="3" customFormat="1" x14ac:dyDescent="0.25">
      <c r="A656" s="5" t="s">
        <v>14</v>
      </c>
      <c r="B656" s="5">
        <v>2040003836</v>
      </c>
      <c r="C656" s="11" t="s">
        <v>623</v>
      </c>
      <c r="D656" s="5">
        <v>10</v>
      </c>
      <c r="E656" s="5" t="s">
        <v>9</v>
      </c>
      <c r="F656" s="5" t="s">
        <v>23</v>
      </c>
      <c r="G656" s="70">
        <v>30043190</v>
      </c>
      <c r="H656" s="71">
        <v>0.12</v>
      </c>
      <c r="I656" s="72">
        <v>151.9</v>
      </c>
      <c r="J656" s="73">
        <f t="shared" ref="J656:J719" si="96">ROUND((I656-O656)*20%,2)</f>
        <v>27.12</v>
      </c>
      <c r="K656" s="74">
        <f t="shared" ref="K656:K719" si="97">+I656-J656</f>
        <v>124.78</v>
      </c>
      <c r="L656" s="75">
        <f t="shared" ref="L656:L719" si="98">K656-O656</f>
        <v>108.5</v>
      </c>
      <c r="M656" s="73">
        <f t="shared" ref="M656:M719" si="99">ROUND((K656-O656)*10%,2)</f>
        <v>10.85</v>
      </c>
      <c r="N656" s="74">
        <f t="shared" ref="N656:N719" si="100">+K656-M656-O656</f>
        <v>97.65</v>
      </c>
      <c r="O656" s="74">
        <f t="shared" si="95"/>
        <v>16.28</v>
      </c>
      <c r="P656" s="42"/>
    </row>
    <row r="657" spans="1:16" s="3" customFormat="1" x14ac:dyDescent="0.25">
      <c r="A657" s="5" t="s">
        <v>14</v>
      </c>
      <c r="B657" s="5">
        <v>2040003246</v>
      </c>
      <c r="C657" s="22" t="s">
        <v>558</v>
      </c>
      <c r="D657" s="5">
        <v>20</v>
      </c>
      <c r="E657" s="24" t="s">
        <v>9</v>
      </c>
      <c r="F657" s="5" t="s">
        <v>16</v>
      </c>
      <c r="G657" s="70">
        <v>30049099</v>
      </c>
      <c r="H657" s="71">
        <v>0.12</v>
      </c>
      <c r="I657" s="72">
        <v>227.7</v>
      </c>
      <c r="J657" s="73">
        <f t="shared" si="96"/>
        <v>40.659999999999997</v>
      </c>
      <c r="K657" s="74">
        <f t="shared" si="97"/>
        <v>187.04</v>
      </c>
      <c r="L657" s="75">
        <f t="shared" si="98"/>
        <v>162.63999999999999</v>
      </c>
      <c r="M657" s="73">
        <f t="shared" si="99"/>
        <v>16.260000000000002</v>
      </c>
      <c r="N657" s="74">
        <f t="shared" si="100"/>
        <v>146.38</v>
      </c>
      <c r="O657" s="74">
        <f t="shared" si="95"/>
        <v>24.4</v>
      </c>
      <c r="P657" s="42"/>
    </row>
    <row r="658" spans="1:16" s="3" customFormat="1" x14ac:dyDescent="0.25">
      <c r="A658" s="5" t="s">
        <v>14</v>
      </c>
      <c r="B658" s="5">
        <v>2040001432</v>
      </c>
      <c r="C658" s="11" t="s">
        <v>525</v>
      </c>
      <c r="D658" s="5">
        <v>10</v>
      </c>
      <c r="E658" s="5" t="s">
        <v>9</v>
      </c>
      <c r="F658" s="5" t="s">
        <v>171</v>
      </c>
      <c r="G658" s="70">
        <v>30049089</v>
      </c>
      <c r="H658" s="71">
        <v>0.12</v>
      </c>
      <c r="I658" s="72">
        <v>117.5</v>
      </c>
      <c r="J658" s="73">
        <f t="shared" si="96"/>
        <v>20.98</v>
      </c>
      <c r="K658" s="74">
        <f t="shared" si="97"/>
        <v>96.52</v>
      </c>
      <c r="L658" s="75">
        <f t="shared" si="98"/>
        <v>83.929999999999993</v>
      </c>
      <c r="M658" s="73">
        <f t="shared" si="99"/>
        <v>8.39</v>
      </c>
      <c r="N658" s="74">
        <f t="shared" si="100"/>
        <v>75.539999999999992</v>
      </c>
      <c r="O658" s="74">
        <f t="shared" si="95"/>
        <v>12.59</v>
      </c>
      <c r="P658" s="42"/>
    </row>
    <row r="659" spans="1:16" s="3" customFormat="1" x14ac:dyDescent="0.25">
      <c r="A659" s="5" t="s">
        <v>14</v>
      </c>
      <c r="B659" s="5">
        <v>2040003237</v>
      </c>
      <c r="C659" s="11" t="s">
        <v>552</v>
      </c>
      <c r="D659" s="5">
        <v>30</v>
      </c>
      <c r="E659" s="5" t="s">
        <v>129</v>
      </c>
      <c r="F659" s="5" t="s">
        <v>92</v>
      </c>
      <c r="G659" s="70" t="s">
        <v>458</v>
      </c>
      <c r="H659" s="71">
        <v>0.12</v>
      </c>
      <c r="I659" s="72">
        <v>116.5</v>
      </c>
      <c r="J659" s="73">
        <f t="shared" si="96"/>
        <v>20.8</v>
      </c>
      <c r="K659" s="74">
        <f t="shared" si="97"/>
        <v>95.7</v>
      </c>
      <c r="L659" s="75">
        <f t="shared" si="98"/>
        <v>83.22</v>
      </c>
      <c r="M659" s="73">
        <f t="shared" si="99"/>
        <v>8.32</v>
      </c>
      <c r="N659" s="74">
        <f t="shared" si="100"/>
        <v>74.899999999999991</v>
      </c>
      <c r="O659" s="74">
        <f t="shared" si="95"/>
        <v>12.48</v>
      </c>
      <c r="P659" s="42"/>
    </row>
    <row r="660" spans="1:16" s="3" customFormat="1" x14ac:dyDescent="0.25">
      <c r="A660" s="5" t="s">
        <v>14</v>
      </c>
      <c r="B660" s="5">
        <v>2040003837</v>
      </c>
      <c r="C660" s="11" t="s">
        <v>624</v>
      </c>
      <c r="D660" s="5">
        <v>10</v>
      </c>
      <c r="E660" s="5" t="s">
        <v>9</v>
      </c>
      <c r="F660" s="5" t="s">
        <v>23</v>
      </c>
      <c r="G660" s="70">
        <v>30043190</v>
      </c>
      <c r="H660" s="71">
        <v>0.12</v>
      </c>
      <c r="I660" s="72">
        <v>127.8</v>
      </c>
      <c r="J660" s="73">
        <f t="shared" si="96"/>
        <v>22.82</v>
      </c>
      <c r="K660" s="74">
        <f t="shared" si="97"/>
        <v>104.97999999999999</v>
      </c>
      <c r="L660" s="75">
        <f t="shared" si="98"/>
        <v>91.289999999999992</v>
      </c>
      <c r="M660" s="73">
        <f t="shared" si="99"/>
        <v>9.1300000000000008</v>
      </c>
      <c r="N660" s="74">
        <f t="shared" si="100"/>
        <v>82.16</v>
      </c>
      <c r="O660" s="74">
        <f t="shared" si="95"/>
        <v>13.69</v>
      </c>
      <c r="P660" s="42"/>
    </row>
    <row r="661" spans="1:16" s="3" customFormat="1" x14ac:dyDescent="0.25">
      <c r="A661" s="5" t="s">
        <v>7</v>
      </c>
      <c r="B661" s="5">
        <v>2030000191</v>
      </c>
      <c r="C661" s="11" t="s">
        <v>86</v>
      </c>
      <c r="D661" s="5">
        <v>60</v>
      </c>
      <c r="E661" s="5" t="s">
        <v>12</v>
      </c>
      <c r="F661" s="5" t="s">
        <v>32</v>
      </c>
      <c r="G661" s="70">
        <v>30049069</v>
      </c>
      <c r="H661" s="71">
        <v>0.12</v>
      </c>
      <c r="I661" s="72">
        <v>25.69</v>
      </c>
      <c r="J661" s="73">
        <f t="shared" si="96"/>
        <v>4.59</v>
      </c>
      <c r="K661" s="74">
        <f t="shared" si="97"/>
        <v>21.1</v>
      </c>
      <c r="L661" s="75">
        <f t="shared" si="98"/>
        <v>18.350000000000001</v>
      </c>
      <c r="M661" s="73">
        <f t="shared" si="99"/>
        <v>1.84</v>
      </c>
      <c r="N661" s="74">
        <f t="shared" si="100"/>
        <v>16.510000000000002</v>
      </c>
      <c r="O661" s="74">
        <f t="shared" si="95"/>
        <v>2.75</v>
      </c>
      <c r="P661" s="47"/>
    </row>
    <row r="662" spans="1:16" s="3" customFormat="1" x14ac:dyDescent="0.25">
      <c r="A662" s="5" t="s">
        <v>7</v>
      </c>
      <c r="B662" s="5">
        <v>2040005782</v>
      </c>
      <c r="C662" s="9" t="s">
        <v>156</v>
      </c>
      <c r="D662" s="5">
        <v>10</v>
      </c>
      <c r="E662" s="5" t="s">
        <v>31</v>
      </c>
      <c r="F662" s="5" t="s">
        <v>40</v>
      </c>
      <c r="G662" s="70">
        <v>30042050</v>
      </c>
      <c r="H662" s="71">
        <v>0.12</v>
      </c>
      <c r="I662" s="72">
        <v>121.8</v>
      </c>
      <c r="J662" s="73">
        <f t="shared" si="96"/>
        <v>21.75</v>
      </c>
      <c r="K662" s="74">
        <f t="shared" si="97"/>
        <v>100.05</v>
      </c>
      <c r="L662" s="75">
        <f t="shared" si="98"/>
        <v>87</v>
      </c>
      <c r="M662" s="73">
        <f t="shared" si="99"/>
        <v>8.6999999999999993</v>
      </c>
      <c r="N662" s="74">
        <f t="shared" si="100"/>
        <v>78.3</v>
      </c>
      <c r="O662" s="74">
        <f t="shared" si="95"/>
        <v>13.05</v>
      </c>
      <c r="P662" s="42"/>
    </row>
    <row r="663" spans="1:16" s="3" customFormat="1" x14ac:dyDescent="0.25">
      <c r="A663" s="5" t="s">
        <v>14</v>
      </c>
      <c r="B663" s="5">
        <v>2040005117</v>
      </c>
      <c r="C663" s="11" t="s">
        <v>687</v>
      </c>
      <c r="D663" s="5">
        <v>10</v>
      </c>
      <c r="E663" s="5" t="s">
        <v>9</v>
      </c>
      <c r="F663" s="5" t="s">
        <v>171</v>
      </c>
      <c r="G663" s="70">
        <v>30049099</v>
      </c>
      <c r="H663" s="71">
        <v>0.12</v>
      </c>
      <c r="I663" s="72">
        <v>310</v>
      </c>
      <c r="J663" s="73">
        <f t="shared" si="96"/>
        <v>55.36</v>
      </c>
      <c r="K663" s="74">
        <f t="shared" si="97"/>
        <v>254.64</v>
      </c>
      <c r="L663" s="75">
        <f t="shared" si="98"/>
        <v>221.42999999999998</v>
      </c>
      <c r="M663" s="73">
        <f t="shared" si="99"/>
        <v>22.14</v>
      </c>
      <c r="N663" s="74">
        <f t="shared" si="100"/>
        <v>199.29</v>
      </c>
      <c r="O663" s="74">
        <f t="shared" si="95"/>
        <v>33.21</v>
      </c>
      <c r="P663" s="42"/>
    </row>
    <row r="664" spans="1:16" s="3" customFormat="1" x14ac:dyDescent="0.25">
      <c r="A664" s="5" t="s">
        <v>14</v>
      </c>
      <c r="B664" s="5">
        <v>2040001219</v>
      </c>
      <c r="C664" s="11" t="s">
        <v>908</v>
      </c>
      <c r="D664" s="5">
        <v>15</v>
      </c>
      <c r="E664" s="5" t="s">
        <v>129</v>
      </c>
      <c r="F664" s="5" t="s">
        <v>303</v>
      </c>
      <c r="G664" s="70" t="s">
        <v>909</v>
      </c>
      <c r="H664" s="71">
        <v>0.28000000000000003</v>
      </c>
      <c r="I664" s="72">
        <v>288.5</v>
      </c>
      <c r="J664" s="73">
        <f t="shared" si="96"/>
        <v>45.08</v>
      </c>
      <c r="K664" s="74">
        <f t="shared" si="97"/>
        <v>243.42000000000002</v>
      </c>
      <c r="L664" s="75">
        <f t="shared" si="98"/>
        <v>180.31</v>
      </c>
      <c r="M664" s="73">
        <f t="shared" si="99"/>
        <v>18.03</v>
      </c>
      <c r="N664" s="74">
        <f t="shared" si="100"/>
        <v>162.28000000000003</v>
      </c>
      <c r="O664" s="74">
        <f>ROUND(I664*28%/128%,2)</f>
        <v>63.11</v>
      </c>
      <c r="P664" s="42"/>
    </row>
    <row r="665" spans="1:16" s="3" customFormat="1" x14ac:dyDescent="0.25">
      <c r="A665" s="5" t="s">
        <v>14</v>
      </c>
      <c r="B665" s="5">
        <v>2030000031</v>
      </c>
      <c r="C665" s="9" t="s">
        <v>29</v>
      </c>
      <c r="D665" s="5">
        <v>30</v>
      </c>
      <c r="E665" s="5" t="s">
        <v>9</v>
      </c>
      <c r="F665" s="10" t="s">
        <v>25</v>
      </c>
      <c r="G665" s="70">
        <v>30049071</v>
      </c>
      <c r="H665" s="71">
        <v>0.12</v>
      </c>
      <c r="I665" s="72">
        <v>331.7</v>
      </c>
      <c r="J665" s="73">
        <f t="shared" si="96"/>
        <v>59.23</v>
      </c>
      <c r="K665" s="74">
        <f t="shared" si="97"/>
        <v>272.46999999999997</v>
      </c>
      <c r="L665" s="75">
        <f t="shared" si="98"/>
        <v>236.92999999999998</v>
      </c>
      <c r="M665" s="73">
        <f t="shared" si="99"/>
        <v>23.69</v>
      </c>
      <c r="N665" s="74">
        <f t="shared" si="100"/>
        <v>213.23999999999998</v>
      </c>
      <c r="O665" s="74">
        <f>ROUND(I665*12%/112%,2)</f>
        <v>35.54</v>
      </c>
      <c r="P665" s="42"/>
    </row>
    <row r="666" spans="1:16" s="3" customFormat="1" x14ac:dyDescent="0.25">
      <c r="A666" s="5" t="s">
        <v>7</v>
      </c>
      <c r="B666" s="5">
        <v>2040000287</v>
      </c>
      <c r="C666" s="9" t="s">
        <v>205</v>
      </c>
      <c r="D666" s="5">
        <v>14</v>
      </c>
      <c r="E666" s="5" t="s">
        <v>9</v>
      </c>
      <c r="F666" s="5" t="s">
        <v>83</v>
      </c>
      <c r="G666" s="70">
        <v>30049069</v>
      </c>
      <c r="H666" s="71">
        <v>0.12</v>
      </c>
      <c r="I666" s="72">
        <v>18.100000000000001</v>
      </c>
      <c r="J666" s="73">
        <f t="shared" si="96"/>
        <v>3.23</v>
      </c>
      <c r="K666" s="74">
        <f t="shared" si="97"/>
        <v>14.870000000000001</v>
      </c>
      <c r="L666" s="75">
        <f t="shared" si="98"/>
        <v>12.930000000000001</v>
      </c>
      <c r="M666" s="73">
        <f t="shared" si="99"/>
        <v>1.29</v>
      </c>
      <c r="N666" s="74">
        <f t="shared" si="100"/>
        <v>11.640000000000002</v>
      </c>
      <c r="O666" s="74">
        <f>ROUND(I666*12%/112%,2)</f>
        <v>1.94</v>
      </c>
      <c r="P666" s="42"/>
    </row>
    <row r="667" spans="1:16" s="3" customFormat="1" x14ac:dyDescent="0.25">
      <c r="A667" s="5" t="s">
        <v>14</v>
      </c>
      <c r="B667" s="5">
        <v>2040004768</v>
      </c>
      <c r="C667" s="28" t="s">
        <v>672</v>
      </c>
      <c r="D667" s="21">
        <v>1</v>
      </c>
      <c r="E667" s="5" t="s">
        <v>179</v>
      </c>
      <c r="F667" s="5" t="s">
        <v>16</v>
      </c>
      <c r="G667" s="70">
        <v>30049099</v>
      </c>
      <c r="H667" s="71">
        <v>0.05</v>
      </c>
      <c r="I667" s="72">
        <v>820</v>
      </c>
      <c r="J667" s="73">
        <f t="shared" si="96"/>
        <v>156.19</v>
      </c>
      <c r="K667" s="74">
        <f t="shared" si="97"/>
        <v>663.81</v>
      </c>
      <c r="L667" s="75">
        <f t="shared" si="98"/>
        <v>624.76</v>
      </c>
      <c r="M667" s="73">
        <f t="shared" si="99"/>
        <v>62.48</v>
      </c>
      <c r="N667" s="74">
        <f t="shared" si="100"/>
        <v>562.28</v>
      </c>
      <c r="O667" s="74">
        <f>ROUND(I667*5%/105%,2)</f>
        <v>39.049999999999997</v>
      </c>
      <c r="P667" s="42"/>
    </row>
    <row r="668" spans="1:16" s="3" customFormat="1" x14ac:dyDescent="0.25">
      <c r="A668" s="5" t="s">
        <v>7</v>
      </c>
      <c r="B668" s="5">
        <v>2040006153</v>
      </c>
      <c r="C668" s="11" t="s">
        <v>746</v>
      </c>
      <c r="D668" s="5">
        <v>100</v>
      </c>
      <c r="E668" s="5" t="s">
        <v>12</v>
      </c>
      <c r="F668" s="5" t="s">
        <v>104</v>
      </c>
      <c r="G668" s="70">
        <v>30049099</v>
      </c>
      <c r="H668" s="71">
        <v>0.12</v>
      </c>
      <c r="I668" s="72">
        <v>72</v>
      </c>
      <c r="J668" s="73">
        <f t="shared" si="96"/>
        <v>12.86</v>
      </c>
      <c r="K668" s="74">
        <f t="shared" si="97"/>
        <v>59.14</v>
      </c>
      <c r="L668" s="75">
        <f t="shared" si="98"/>
        <v>51.43</v>
      </c>
      <c r="M668" s="73">
        <f t="shared" si="99"/>
        <v>5.14</v>
      </c>
      <c r="N668" s="74">
        <f t="shared" si="100"/>
        <v>46.29</v>
      </c>
      <c r="O668" s="74">
        <f t="shared" ref="O668:O683" si="101">ROUND(I668*12%/112%,2)</f>
        <v>7.71</v>
      </c>
      <c r="P668" s="42"/>
    </row>
    <row r="669" spans="1:16" s="3" customFormat="1" x14ac:dyDescent="0.25">
      <c r="A669" s="5" t="s">
        <v>7</v>
      </c>
      <c r="B669" s="6">
        <v>2040000806</v>
      </c>
      <c r="C669" s="7" t="s">
        <v>390</v>
      </c>
      <c r="D669" s="6">
        <v>1.5</v>
      </c>
      <c r="E669" s="6" t="s">
        <v>129</v>
      </c>
      <c r="F669" s="5" t="s">
        <v>10</v>
      </c>
      <c r="G669" s="70">
        <v>30042019</v>
      </c>
      <c r="H669" s="71">
        <v>0.12</v>
      </c>
      <c r="I669" s="72">
        <v>192.3</v>
      </c>
      <c r="J669" s="73">
        <f t="shared" si="96"/>
        <v>34.340000000000003</v>
      </c>
      <c r="K669" s="73">
        <f t="shared" si="97"/>
        <v>157.96</v>
      </c>
      <c r="L669" s="75">
        <f t="shared" si="98"/>
        <v>137.36000000000001</v>
      </c>
      <c r="M669" s="73">
        <f t="shared" si="99"/>
        <v>13.74</v>
      </c>
      <c r="N669" s="73">
        <f t="shared" si="100"/>
        <v>123.62</v>
      </c>
      <c r="O669" s="74">
        <f t="shared" si="101"/>
        <v>20.6</v>
      </c>
      <c r="P669" s="42"/>
    </row>
    <row r="670" spans="1:16" s="3" customFormat="1" x14ac:dyDescent="0.25">
      <c r="A670" s="5" t="s">
        <v>14</v>
      </c>
      <c r="B670" s="5">
        <v>2040004785</v>
      </c>
      <c r="C670" s="19" t="s">
        <v>871</v>
      </c>
      <c r="D670" s="5" t="s">
        <v>173</v>
      </c>
      <c r="E670" s="5" t="s">
        <v>182</v>
      </c>
      <c r="F670" s="5" t="s">
        <v>858</v>
      </c>
      <c r="G670" s="70">
        <v>30049069</v>
      </c>
      <c r="H670" s="71">
        <v>0.12</v>
      </c>
      <c r="I670" s="72">
        <v>368.75</v>
      </c>
      <c r="J670" s="73">
        <f t="shared" si="96"/>
        <v>65.849999999999994</v>
      </c>
      <c r="K670" s="74">
        <f t="shared" si="97"/>
        <v>302.89999999999998</v>
      </c>
      <c r="L670" s="75">
        <f t="shared" si="98"/>
        <v>263.39</v>
      </c>
      <c r="M670" s="73">
        <f t="shared" si="99"/>
        <v>26.34</v>
      </c>
      <c r="N670" s="74">
        <f t="shared" si="100"/>
        <v>237.05</v>
      </c>
      <c r="O670" s="74">
        <f t="shared" si="101"/>
        <v>39.51</v>
      </c>
      <c r="P670" s="42"/>
    </row>
    <row r="671" spans="1:16" s="3" customFormat="1" x14ac:dyDescent="0.25">
      <c r="A671" s="5" t="s">
        <v>7</v>
      </c>
      <c r="B671" s="5">
        <v>2040000926</v>
      </c>
      <c r="C671" s="22" t="s">
        <v>428</v>
      </c>
      <c r="D671" s="5">
        <v>10</v>
      </c>
      <c r="E671" s="24" t="s">
        <v>9</v>
      </c>
      <c r="F671" s="5" t="s">
        <v>109</v>
      </c>
      <c r="G671" s="70" t="s">
        <v>405</v>
      </c>
      <c r="H671" s="71">
        <v>0.12</v>
      </c>
      <c r="I671" s="72">
        <v>168.5</v>
      </c>
      <c r="J671" s="73">
        <f t="shared" si="96"/>
        <v>30.09</v>
      </c>
      <c r="K671" s="74">
        <f t="shared" si="97"/>
        <v>138.41</v>
      </c>
      <c r="L671" s="75">
        <f t="shared" si="98"/>
        <v>120.36</v>
      </c>
      <c r="M671" s="73">
        <f t="shared" si="99"/>
        <v>12.04</v>
      </c>
      <c r="N671" s="74">
        <f t="shared" si="100"/>
        <v>108.32000000000001</v>
      </c>
      <c r="O671" s="74">
        <f t="shared" si="101"/>
        <v>18.05</v>
      </c>
      <c r="P671" s="42"/>
    </row>
    <row r="672" spans="1:16" s="3" customFormat="1" x14ac:dyDescent="0.25">
      <c r="A672" s="5" t="s">
        <v>7</v>
      </c>
      <c r="B672" s="5">
        <v>2040005920</v>
      </c>
      <c r="C672" s="15" t="s">
        <v>736</v>
      </c>
      <c r="D672" s="16">
        <v>10</v>
      </c>
      <c r="E672" s="8" t="s">
        <v>9</v>
      </c>
      <c r="F672" s="5" t="s">
        <v>106</v>
      </c>
      <c r="G672" s="70">
        <v>30042061</v>
      </c>
      <c r="H672" s="71">
        <v>0.12</v>
      </c>
      <c r="I672" s="72">
        <v>60.65</v>
      </c>
      <c r="J672" s="73">
        <f t="shared" si="96"/>
        <v>10.83</v>
      </c>
      <c r="K672" s="74">
        <f t="shared" si="97"/>
        <v>49.82</v>
      </c>
      <c r="L672" s="75">
        <f t="shared" si="98"/>
        <v>43.32</v>
      </c>
      <c r="M672" s="73">
        <f t="shared" si="99"/>
        <v>4.33</v>
      </c>
      <c r="N672" s="74">
        <f t="shared" si="100"/>
        <v>38.99</v>
      </c>
      <c r="O672" s="74">
        <f t="shared" si="101"/>
        <v>6.5</v>
      </c>
      <c r="P672" s="42"/>
    </row>
    <row r="673" spans="1:16" s="3" customFormat="1" x14ac:dyDescent="0.25">
      <c r="A673" s="5" t="s">
        <v>7</v>
      </c>
      <c r="B673" s="5">
        <v>2040000365</v>
      </c>
      <c r="C673" s="11" t="s">
        <v>243</v>
      </c>
      <c r="D673" s="5">
        <v>10</v>
      </c>
      <c r="E673" s="5" t="s">
        <v>9</v>
      </c>
      <c r="F673" s="5" t="s">
        <v>83</v>
      </c>
      <c r="G673" s="70">
        <v>30049039</v>
      </c>
      <c r="H673" s="71">
        <v>0.12</v>
      </c>
      <c r="I673" s="72">
        <v>141.69999999999999</v>
      </c>
      <c r="J673" s="73">
        <f t="shared" si="96"/>
        <v>25.3</v>
      </c>
      <c r="K673" s="74">
        <f t="shared" si="97"/>
        <v>116.39999999999999</v>
      </c>
      <c r="L673" s="75">
        <f t="shared" si="98"/>
        <v>101.22</v>
      </c>
      <c r="M673" s="73">
        <f t="shared" si="99"/>
        <v>10.119999999999999</v>
      </c>
      <c r="N673" s="74">
        <f t="shared" si="100"/>
        <v>91.1</v>
      </c>
      <c r="O673" s="74">
        <f t="shared" si="101"/>
        <v>15.18</v>
      </c>
      <c r="P673" s="42"/>
    </row>
    <row r="674" spans="1:16" s="3" customFormat="1" x14ac:dyDescent="0.25">
      <c r="A674" s="5" t="s">
        <v>7</v>
      </c>
      <c r="B674" s="5">
        <v>2040006225</v>
      </c>
      <c r="C674" s="11" t="s">
        <v>752</v>
      </c>
      <c r="D674" s="5">
        <v>10</v>
      </c>
      <c r="E674" s="5" t="s">
        <v>9</v>
      </c>
      <c r="F674" s="5" t="s">
        <v>104</v>
      </c>
      <c r="G674" s="70">
        <v>30041030</v>
      </c>
      <c r="H674" s="71">
        <v>0.12</v>
      </c>
      <c r="I674" s="72">
        <v>172.79</v>
      </c>
      <c r="J674" s="73">
        <f t="shared" si="96"/>
        <v>30.86</v>
      </c>
      <c r="K674" s="74">
        <f t="shared" si="97"/>
        <v>141.93</v>
      </c>
      <c r="L674" s="75">
        <f t="shared" si="98"/>
        <v>123.42</v>
      </c>
      <c r="M674" s="73">
        <f t="shared" si="99"/>
        <v>12.34</v>
      </c>
      <c r="N674" s="74">
        <f t="shared" si="100"/>
        <v>111.08</v>
      </c>
      <c r="O674" s="74">
        <f t="shared" si="101"/>
        <v>18.510000000000002</v>
      </c>
      <c r="P674" s="42"/>
    </row>
    <row r="675" spans="1:16" s="3" customFormat="1" x14ac:dyDescent="0.25">
      <c r="A675" s="5" t="s">
        <v>7</v>
      </c>
      <c r="B675" s="5">
        <v>2040000391</v>
      </c>
      <c r="C675" s="9" t="s">
        <v>250</v>
      </c>
      <c r="D675" s="5">
        <v>100</v>
      </c>
      <c r="E675" s="5" t="s">
        <v>12</v>
      </c>
      <c r="F675" s="5" t="s">
        <v>40</v>
      </c>
      <c r="G675" s="70" t="s">
        <v>251</v>
      </c>
      <c r="H675" s="71">
        <v>0.12</v>
      </c>
      <c r="I675" s="72">
        <v>96.1</v>
      </c>
      <c r="J675" s="73">
        <f t="shared" si="96"/>
        <v>17.16</v>
      </c>
      <c r="K675" s="74">
        <f t="shared" si="97"/>
        <v>78.94</v>
      </c>
      <c r="L675" s="75">
        <f t="shared" si="98"/>
        <v>68.64</v>
      </c>
      <c r="M675" s="73">
        <f t="shared" si="99"/>
        <v>6.86</v>
      </c>
      <c r="N675" s="74">
        <f t="shared" si="100"/>
        <v>61.78</v>
      </c>
      <c r="O675" s="74">
        <f t="shared" si="101"/>
        <v>10.3</v>
      </c>
      <c r="P675" s="42"/>
    </row>
    <row r="676" spans="1:16" s="3" customFormat="1" x14ac:dyDescent="0.25">
      <c r="A676" s="5" t="s">
        <v>14</v>
      </c>
      <c r="B676" s="5">
        <v>2030000098</v>
      </c>
      <c r="C676" s="9" t="s">
        <v>53</v>
      </c>
      <c r="D676" s="5">
        <v>10</v>
      </c>
      <c r="E676" s="5" t="s">
        <v>9</v>
      </c>
      <c r="F676" s="5" t="s">
        <v>38</v>
      </c>
      <c r="G676" s="70">
        <v>30049079</v>
      </c>
      <c r="H676" s="71">
        <v>0.12</v>
      </c>
      <c r="I676" s="72">
        <v>81.5</v>
      </c>
      <c r="J676" s="73">
        <f t="shared" si="96"/>
        <v>14.55</v>
      </c>
      <c r="K676" s="74">
        <f t="shared" si="97"/>
        <v>66.95</v>
      </c>
      <c r="L676" s="75">
        <f t="shared" si="98"/>
        <v>58.22</v>
      </c>
      <c r="M676" s="73">
        <f t="shared" si="99"/>
        <v>5.82</v>
      </c>
      <c r="N676" s="74">
        <f t="shared" si="100"/>
        <v>52.400000000000006</v>
      </c>
      <c r="O676" s="74">
        <f t="shared" si="101"/>
        <v>8.73</v>
      </c>
      <c r="P676" s="42"/>
    </row>
    <row r="677" spans="1:16" s="3" customFormat="1" x14ac:dyDescent="0.25">
      <c r="A677" s="5" t="s">
        <v>14</v>
      </c>
      <c r="B677" s="5">
        <v>2030001797</v>
      </c>
      <c r="C677" s="11" t="s">
        <v>163</v>
      </c>
      <c r="D677" s="5">
        <v>10</v>
      </c>
      <c r="E677" s="5" t="s">
        <v>9</v>
      </c>
      <c r="F677" s="5" t="s">
        <v>38</v>
      </c>
      <c r="G677" s="70">
        <v>30049081</v>
      </c>
      <c r="H677" s="71">
        <v>0.12</v>
      </c>
      <c r="I677" s="72">
        <v>13.7</v>
      </c>
      <c r="J677" s="73">
        <f t="shared" si="96"/>
        <v>2.4500000000000002</v>
      </c>
      <c r="K677" s="74">
        <f t="shared" si="97"/>
        <v>11.25</v>
      </c>
      <c r="L677" s="75">
        <f t="shared" si="98"/>
        <v>9.7799999999999994</v>
      </c>
      <c r="M677" s="73">
        <f t="shared" si="99"/>
        <v>0.98</v>
      </c>
      <c r="N677" s="74">
        <f t="shared" si="100"/>
        <v>8.7999999999999989</v>
      </c>
      <c r="O677" s="74">
        <f t="shared" si="101"/>
        <v>1.47</v>
      </c>
      <c r="P677" s="42"/>
    </row>
    <row r="678" spans="1:16" s="3" customFormat="1" x14ac:dyDescent="0.25">
      <c r="A678" s="5" t="s">
        <v>7</v>
      </c>
      <c r="B678" s="5">
        <v>2040004507</v>
      </c>
      <c r="C678" s="11" t="s">
        <v>664</v>
      </c>
      <c r="D678" s="5">
        <v>100</v>
      </c>
      <c r="E678" s="5" t="s">
        <v>12</v>
      </c>
      <c r="F678" s="5" t="s">
        <v>40</v>
      </c>
      <c r="G678" s="70">
        <v>30049099</v>
      </c>
      <c r="H678" s="71">
        <v>0.12</v>
      </c>
      <c r="I678" s="72">
        <v>74.7</v>
      </c>
      <c r="J678" s="73">
        <f t="shared" si="96"/>
        <v>13.34</v>
      </c>
      <c r="K678" s="74">
        <f t="shared" si="97"/>
        <v>61.36</v>
      </c>
      <c r="L678" s="75">
        <f t="shared" si="98"/>
        <v>53.36</v>
      </c>
      <c r="M678" s="73">
        <f t="shared" si="99"/>
        <v>5.34</v>
      </c>
      <c r="N678" s="74">
        <f t="shared" si="100"/>
        <v>48.019999999999996</v>
      </c>
      <c r="O678" s="74">
        <f t="shared" si="101"/>
        <v>8</v>
      </c>
      <c r="P678" s="42"/>
    </row>
    <row r="679" spans="1:16" s="3" customFormat="1" x14ac:dyDescent="0.25">
      <c r="A679" s="5" t="s">
        <v>7</v>
      </c>
      <c r="B679" s="5">
        <v>2040003388</v>
      </c>
      <c r="C679" s="11" t="s">
        <v>578</v>
      </c>
      <c r="D679" s="5">
        <v>10</v>
      </c>
      <c r="E679" s="12" t="s">
        <v>9</v>
      </c>
      <c r="F679" s="5" t="s">
        <v>104</v>
      </c>
      <c r="G679" s="70">
        <v>30049069</v>
      </c>
      <c r="H679" s="71">
        <v>0.12</v>
      </c>
      <c r="I679" s="72">
        <v>102.6</v>
      </c>
      <c r="J679" s="73">
        <f t="shared" si="96"/>
        <v>18.32</v>
      </c>
      <c r="K679" s="74">
        <f t="shared" si="97"/>
        <v>84.28</v>
      </c>
      <c r="L679" s="75">
        <f t="shared" si="98"/>
        <v>73.290000000000006</v>
      </c>
      <c r="M679" s="73">
        <f t="shared" si="99"/>
        <v>7.33</v>
      </c>
      <c r="N679" s="74">
        <f t="shared" si="100"/>
        <v>65.960000000000008</v>
      </c>
      <c r="O679" s="74">
        <f t="shared" si="101"/>
        <v>10.99</v>
      </c>
      <c r="P679" s="42"/>
    </row>
    <row r="680" spans="1:16" s="3" customFormat="1" x14ac:dyDescent="0.25">
      <c r="A680" s="5" t="s">
        <v>14</v>
      </c>
      <c r="B680" s="5">
        <v>2040000728</v>
      </c>
      <c r="C680" s="11" t="s">
        <v>359</v>
      </c>
      <c r="D680" s="5">
        <v>100</v>
      </c>
      <c r="E680" s="5" t="s">
        <v>12</v>
      </c>
      <c r="F680" s="5" t="s">
        <v>16</v>
      </c>
      <c r="G680" s="70">
        <v>30049099</v>
      </c>
      <c r="H680" s="71">
        <v>0.12</v>
      </c>
      <c r="I680" s="72">
        <v>6317.2</v>
      </c>
      <c r="J680" s="73">
        <f t="shared" si="96"/>
        <v>1128.07</v>
      </c>
      <c r="K680" s="74">
        <f t="shared" si="97"/>
        <v>5189.13</v>
      </c>
      <c r="L680" s="75">
        <f t="shared" si="98"/>
        <v>4512.29</v>
      </c>
      <c r="M680" s="73">
        <f t="shared" si="99"/>
        <v>451.23</v>
      </c>
      <c r="N680" s="74">
        <f t="shared" si="100"/>
        <v>4061.0599999999995</v>
      </c>
      <c r="O680" s="74">
        <f t="shared" si="101"/>
        <v>676.84</v>
      </c>
      <c r="P680" s="42"/>
    </row>
    <row r="681" spans="1:16" s="3" customFormat="1" x14ac:dyDescent="0.25">
      <c r="A681" s="5" t="s">
        <v>14</v>
      </c>
      <c r="B681" s="5">
        <v>2040003658</v>
      </c>
      <c r="C681" s="22" t="s">
        <v>607</v>
      </c>
      <c r="D681" s="5">
        <v>30</v>
      </c>
      <c r="E681" s="5" t="s">
        <v>9</v>
      </c>
      <c r="F681" s="5" t="s">
        <v>23</v>
      </c>
      <c r="G681" s="70">
        <v>30049099</v>
      </c>
      <c r="H681" s="71">
        <v>0.12</v>
      </c>
      <c r="I681" s="72">
        <v>135.15</v>
      </c>
      <c r="J681" s="73">
        <f t="shared" si="96"/>
        <v>24.13</v>
      </c>
      <c r="K681" s="74">
        <f t="shared" si="97"/>
        <v>111.02000000000001</v>
      </c>
      <c r="L681" s="75">
        <f t="shared" si="98"/>
        <v>96.54</v>
      </c>
      <c r="M681" s="73">
        <f t="shared" si="99"/>
        <v>9.65</v>
      </c>
      <c r="N681" s="74">
        <f t="shared" si="100"/>
        <v>86.89</v>
      </c>
      <c r="O681" s="74">
        <f t="shared" si="101"/>
        <v>14.48</v>
      </c>
      <c r="P681" s="42"/>
    </row>
    <row r="682" spans="1:16" s="3" customFormat="1" x14ac:dyDescent="0.25">
      <c r="A682" s="5" t="s">
        <v>7</v>
      </c>
      <c r="B682" s="5">
        <v>2040005464</v>
      </c>
      <c r="C682" s="11" t="s">
        <v>700</v>
      </c>
      <c r="D682" s="5">
        <v>10</v>
      </c>
      <c r="E682" s="5" t="s">
        <v>9</v>
      </c>
      <c r="F682" s="5" t="s">
        <v>104</v>
      </c>
      <c r="G682" s="70">
        <v>30049099</v>
      </c>
      <c r="H682" s="71">
        <v>0.12</v>
      </c>
      <c r="I682" s="72">
        <v>57.6</v>
      </c>
      <c r="J682" s="73">
        <f t="shared" si="96"/>
        <v>10.29</v>
      </c>
      <c r="K682" s="74">
        <f t="shared" si="97"/>
        <v>47.31</v>
      </c>
      <c r="L682" s="75">
        <f t="shared" si="98"/>
        <v>41.14</v>
      </c>
      <c r="M682" s="73">
        <f t="shared" si="99"/>
        <v>4.1100000000000003</v>
      </c>
      <c r="N682" s="74">
        <f t="shared" si="100"/>
        <v>37.03</v>
      </c>
      <c r="O682" s="74">
        <f t="shared" si="101"/>
        <v>6.17</v>
      </c>
      <c r="P682" s="42"/>
    </row>
    <row r="683" spans="1:16" s="3" customFormat="1" x14ac:dyDescent="0.25">
      <c r="A683" s="5" t="s">
        <v>14</v>
      </c>
      <c r="B683" s="5">
        <v>2040005755</v>
      </c>
      <c r="C683" s="11" t="s">
        <v>147</v>
      </c>
      <c r="D683" s="5">
        <v>30</v>
      </c>
      <c r="E683" s="5" t="s">
        <v>9</v>
      </c>
      <c r="F683" s="5" t="s">
        <v>38</v>
      </c>
      <c r="G683" s="70">
        <v>30049081</v>
      </c>
      <c r="H683" s="71">
        <v>0.12</v>
      </c>
      <c r="I683" s="72">
        <v>35.909999999999997</v>
      </c>
      <c r="J683" s="73">
        <f t="shared" si="96"/>
        <v>6.41</v>
      </c>
      <c r="K683" s="74">
        <f t="shared" si="97"/>
        <v>29.499999999999996</v>
      </c>
      <c r="L683" s="75">
        <f t="shared" si="98"/>
        <v>25.649999999999995</v>
      </c>
      <c r="M683" s="73">
        <f t="shared" si="99"/>
        <v>2.57</v>
      </c>
      <c r="N683" s="74">
        <f t="shared" si="100"/>
        <v>23.079999999999995</v>
      </c>
      <c r="O683" s="74">
        <f t="shared" si="101"/>
        <v>3.85</v>
      </c>
      <c r="P683" s="42"/>
    </row>
    <row r="684" spans="1:16" s="3" customFormat="1" x14ac:dyDescent="0.25">
      <c r="A684" s="5" t="s">
        <v>14</v>
      </c>
      <c r="B684" s="5">
        <v>2040005957</v>
      </c>
      <c r="C684" s="11" t="s">
        <v>743</v>
      </c>
      <c r="D684" s="5" t="s">
        <v>182</v>
      </c>
      <c r="E684" s="5" t="s">
        <v>425</v>
      </c>
      <c r="F684" s="5" t="s">
        <v>180</v>
      </c>
      <c r="G684" s="70">
        <v>30049039</v>
      </c>
      <c r="H684" s="71">
        <v>0.05</v>
      </c>
      <c r="I684" s="72">
        <v>5575</v>
      </c>
      <c r="J684" s="73">
        <f t="shared" si="96"/>
        <v>1061.9000000000001</v>
      </c>
      <c r="K684" s="74">
        <f t="shared" si="97"/>
        <v>4513.1000000000004</v>
      </c>
      <c r="L684" s="75">
        <f t="shared" si="98"/>
        <v>4247.6200000000008</v>
      </c>
      <c r="M684" s="73">
        <f t="shared" si="99"/>
        <v>424.76</v>
      </c>
      <c r="N684" s="74">
        <f t="shared" si="100"/>
        <v>3822.86</v>
      </c>
      <c r="O684" s="74">
        <f>ROUND(I684*5%/105%,2)</f>
        <v>265.48</v>
      </c>
      <c r="P684" s="42"/>
    </row>
    <row r="685" spans="1:16" s="3" customFormat="1" x14ac:dyDescent="0.25">
      <c r="A685" s="5" t="s">
        <v>14</v>
      </c>
      <c r="B685" s="5">
        <v>2040000575</v>
      </c>
      <c r="C685" s="11" t="s">
        <v>325</v>
      </c>
      <c r="D685" s="5">
        <v>10</v>
      </c>
      <c r="E685" s="5" t="s">
        <v>9</v>
      </c>
      <c r="F685" s="5" t="s">
        <v>51</v>
      </c>
      <c r="G685" s="70">
        <v>30049079</v>
      </c>
      <c r="H685" s="71">
        <v>0.12</v>
      </c>
      <c r="I685" s="72">
        <v>157.80000000000001</v>
      </c>
      <c r="J685" s="73">
        <f t="shared" si="96"/>
        <v>28.18</v>
      </c>
      <c r="K685" s="74">
        <f t="shared" si="97"/>
        <v>129.62</v>
      </c>
      <c r="L685" s="75">
        <f t="shared" si="98"/>
        <v>112.71000000000001</v>
      </c>
      <c r="M685" s="73">
        <f t="shared" si="99"/>
        <v>11.27</v>
      </c>
      <c r="N685" s="74">
        <f t="shared" si="100"/>
        <v>101.44000000000001</v>
      </c>
      <c r="O685" s="74">
        <f>ROUND(I685*12%/112%,2)</f>
        <v>16.91</v>
      </c>
      <c r="P685" s="42"/>
    </row>
    <row r="686" spans="1:16" s="3" customFormat="1" x14ac:dyDescent="0.25">
      <c r="A686" s="5" t="s">
        <v>14</v>
      </c>
      <c r="B686" s="5">
        <v>2040005246</v>
      </c>
      <c r="C686" s="11" t="s">
        <v>939</v>
      </c>
      <c r="D686" s="5">
        <v>20</v>
      </c>
      <c r="E686" s="5" t="s">
        <v>693</v>
      </c>
      <c r="F686" s="5" t="s">
        <v>303</v>
      </c>
      <c r="G686" s="70" t="s">
        <v>909</v>
      </c>
      <c r="H686" s="71">
        <v>0.28000000000000003</v>
      </c>
      <c r="I686" s="72">
        <v>365</v>
      </c>
      <c r="J686" s="73">
        <f t="shared" si="96"/>
        <v>57.03</v>
      </c>
      <c r="K686" s="74">
        <f t="shared" si="97"/>
        <v>307.97000000000003</v>
      </c>
      <c r="L686" s="75">
        <f t="shared" si="98"/>
        <v>228.13000000000002</v>
      </c>
      <c r="M686" s="73">
        <f t="shared" si="99"/>
        <v>22.81</v>
      </c>
      <c r="N686" s="74">
        <f t="shared" si="100"/>
        <v>205.32000000000002</v>
      </c>
      <c r="O686" s="74">
        <f>ROUND(I686*28%/128%,2)</f>
        <v>79.84</v>
      </c>
      <c r="P686" s="42"/>
    </row>
    <row r="687" spans="1:16" s="3" customFormat="1" x14ac:dyDescent="0.25">
      <c r="A687" s="5" t="s">
        <v>14</v>
      </c>
      <c r="B687" s="5">
        <v>2030000158</v>
      </c>
      <c r="C687" s="9" t="s">
        <v>76</v>
      </c>
      <c r="D687" s="5">
        <v>50</v>
      </c>
      <c r="E687" s="5" t="s">
        <v>9</v>
      </c>
      <c r="F687" s="5" t="s">
        <v>21</v>
      </c>
      <c r="G687" s="70">
        <v>30049079</v>
      </c>
      <c r="H687" s="71">
        <v>0.12</v>
      </c>
      <c r="I687" s="72">
        <v>36.75</v>
      </c>
      <c r="J687" s="73">
        <f t="shared" si="96"/>
        <v>6.56</v>
      </c>
      <c r="K687" s="74">
        <f t="shared" si="97"/>
        <v>30.19</v>
      </c>
      <c r="L687" s="75">
        <f t="shared" si="98"/>
        <v>26.25</v>
      </c>
      <c r="M687" s="73">
        <f t="shared" si="99"/>
        <v>2.63</v>
      </c>
      <c r="N687" s="74">
        <f t="shared" si="100"/>
        <v>23.62</v>
      </c>
      <c r="O687" s="74">
        <f t="shared" ref="O687:O693" si="102">ROUND(I687*12%/112%,2)</f>
        <v>3.94</v>
      </c>
      <c r="P687" s="42"/>
    </row>
    <row r="688" spans="1:16" s="3" customFormat="1" x14ac:dyDescent="0.25">
      <c r="A688" s="5" t="s">
        <v>7</v>
      </c>
      <c r="B688" s="5">
        <v>2040000633</v>
      </c>
      <c r="C688" s="11" t="s">
        <v>335</v>
      </c>
      <c r="D688" s="5">
        <v>10</v>
      </c>
      <c r="E688" s="5" t="s">
        <v>31</v>
      </c>
      <c r="F688" s="5" t="s">
        <v>104</v>
      </c>
      <c r="G688" s="70">
        <v>30041030</v>
      </c>
      <c r="H688" s="71">
        <v>0.12</v>
      </c>
      <c r="I688" s="72">
        <v>95.5</v>
      </c>
      <c r="J688" s="73">
        <f t="shared" si="96"/>
        <v>17.05</v>
      </c>
      <c r="K688" s="74">
        <f t="shared" si="97"/>
        <v>78.45</v>
      </c>
      <c r="L688" s="75">
        <f t="shared" si="98"/>
        <v>68.22</v>
      </c>
      <c r="M688" s="73">
        <f t="shared" si="99"/>
        <v>6.82</v>
      </c>
      <c r="N688" s="74">
        <f t="shared" si="100"/>
        <v>61.399999999999991</v>
      </c>
      <c r="O688" s="74">
        <f t="shared" si="102"/>
        <v>10.23</v>
      </c>
      <c r="P688" s="47"/>
    </row>
    <row r="689" spans="1:16" s="3" customFormat="1" x14ac:dyDescent="0.25">
      <c r="A689" s="5" t="s">
        <v>14</v>
      </c>
      <c r="B689" s="5">
        <v>2040000530</v>
      </c>
      <c r="C689" s="11" t="s">
        <v>308</v>
      </c>
      <c r="D689" s="5">
        <v>10</v>
      </c>
      <c r="E689" s="5" t="s">
        <v>9</v>
      </c>
      <c r="F689" s="5" t="s">
        <v>51</v>
      </c>
      <c r="G689" s="70">
        <v>30042019</v>
      </c>
      <c r="H689" s="71">
        <v>0.12</v>
      </c>
      <c r="I689" s="72">
        <v>191.73</v>
      </c>
      <c r="J689" s="73">
        <f t="shared" si="96"/>
        <v>34.24</v>
      </c>
      <c r="K689" s="74">
        <f t="shared" si="97"/>
        <v>157.48999999999998</v>
      </c>
      <c r="L689" s="75">
        <f t="shared" si="98"/>
        <v>136.94999999999999</v>
      </c>
      <c r="M689" s="73">
        <f t="shared" si="99"/>
        <v>13.7</v>
      </c>
      <c r="N689" s="74">
        <f t="shared" si="100"/>
        <v>123.25</v>
      </c>
      <c r="O689" s="74">
        <f t="shared" si="102"/>
        <v>20.54</v>
      </c>
      <c r="P689" s="42"/>
    </row>
    <row r="690" spans="1:16" s="3" customFormat="1" x14ac:dyDescent="0.25">
      <c r="A690" s="5" t="s">
        <v>7</v>
      </c>
      <c r="B690" s="6">
        <v>2040001492</v>
      </c>
      <c r="C690" s="7" t="s">
        <v>547</v>
      </c>
      <c r="D690" s="6">
        <v>10</v>
      </c>
      <c r="E690" s="6" t="s">
        <v>9</v>
      </c>
      <c r="F690" s="5" t="s">
        <v>10</v>
      </c>
      <c r="G690" s="70">
        <v>30042019</v>
      </c>
      <c r="H690" s="71">
        <v>0.12</v>
      </c>
      <c r="I690" s="72">
        <v>90.79</v>
      </c>
      <c r="J690" s="73">
        <f t="shared" si="96"/>
        <v>16.21</v>
      </c>
      <c r="K690" s="73">
        <f t="shared" si="97"/>
        <v>74.580000000000013</v>
      </c>
      <c r="L690" s="75">
        <f t="shared" si="98"/>
        <v>64.850000000000009</v>
      </c>
      <c r="M690" s="73">
        <f t="shared" si="99"/>
        <v>6.49</v>
      </c>
      <c r="N690" s="73">
        <f t="shared" si="100"/>
        <v>58.360000000000014</v>
      </c>
      <c r="O690" s="74">
        <f t="shared" si="102"/>
        <v>9.73</v>
      </c>
      <c r="P690" s="42"/>
    </row>
    <row r="691" spans="1:16" s="3" customFormat="1" x14ac:dyDescent="0.25">
      <c r="A691" s="5" t="s">
        <v>14</v>
      </c>
      <c r="B691" s="5">
        <v>2040004165</v>
      </c>
      <c r="C691" s="11" t="s">
        <v>655</v>
      </c>
      <c r="D691" s="5">
        <v>10</v>
      </c>
      <c r="E691" s="5" t="s">
        <v>9</v>
      </c>
      <c r="F691" s="5" t="s">
        <v>51</v>
      </c>
      <c r="G691" s="70">
        <v>30049099</v>
      </c>
      <c r="H691" s="71">
        <v>0.12</v>
      </c>
      <c r="I691" s="72">
        <v>126.9</v>
      </c>
      <c r="J691" s="73">
        <f t="shared" si="96"/>
        <v>22.66</v>
      </c>
      <c r="K691" s="74">
        <f t="shared" si="97"/>
        <v>104.24000000000001</v>
      </c>
      <c r="L691" s="75">
        <f t="shared" si="98"/>
        <v>90.640000000000015</v>
      </c>
      <c r="M691" s="73">
        <f t="shared" si="99"/>
        <v>9.06</v>
      </c>
      <c r="N691" s="74">
        <f t="shared" si="100"/>
        <v>81.580000000000013</v>
      </c>
      <c r="O691" s="74">
        <f t="shared" si="102"/>
        <v>13.6</v>
      </c>
      <c r="P691" s="42"/>
    </row>
    <row r="692" spans="1:16" s="3" customFormat="1" x14ac:dyDescent="0.25">
      <c r="A692" s="5" t="s">
        <v>14</v>
      </c>
      <c r="B692" s="5">
        <v>2040004845</v>
      </c>
      <c r="C692" s="11" t="s">
        <v>681</v>
      </c>
      <c r="D692" s="5">
        <v>10</v>
      </c>
      <c r="E692" s="5" t="s">
        <v>9</v>
      </c>
      <c r="F692" s="5" t="s">
        <v>51</v>
      </c>
      <c r="G692" s="70">
        <v>30049039</v>
      </c>
      <c r="H692" s="71">
        <v>0.12</v>
      </c>
      <c r="I692" s="72">
        <v>52.8</v>
      </c>
      <c r="J692" s="73">
        <f t="shared" si="96"/>
        <v>9.43</v>
      </c>
      <c r="K692" s="74">
        <f t="shared" si="97"/>
        <v>43.37</v>
      </c>
      <c r="L692" s="75">
        <f t="shared" si="98"/>
        <v>37.709999999999994</v>
      </c>
      <c r="M692" s="73">
        <f t="shared" si="99"/>
        <v>3.77</v>
      </c>
      <c r="N692" s="74">
        <f t="shared" si="100"/>
        <v>33.94</v>
      </c>
      <c r="O692" s="74">
        <f t="shared" si="102"/>
        <v>5.66</v>
      </c>
      <c r="P692" s="47"/>
    </row>
    <row r="693" spans="1:16" s="3" customFormat="1" x14ac:dyDescent="0.25">
      <c r="A693" s="5" t="s">
        <v>14</v>
      </c>
      <c r="B693" s="5">
        <v>2040000531</v>
      </c>
      <c r="C693" s="22" t="s">
        <v>309</v>
      </c>
      <c r="D693" s="5">
        <v>10</v>
      </c>
      <c r="E693" s="24" t="s">
        <v>9</v>
      </c>
      <c r="F693" s="5" t="s">
        <v>51</v>
      </c>
      <c r="G693" s="70">
        <v>30042019</v>
      </c>
      <c r="H693" s="71">
        <v>0.12</v>
      </c>
      <c r="I693" s="72">
        <v>102.5</v>
      </c>
      <c r="J693" s="73">
        <f t="shared" si="96"/>
        <v>18.3</v>
      </c>
      <c r="K693" s="74">
        <f t="shared" si="97"/>
        <v>84.2</v>
      </c>
      <c r="L693" s="75">
        <f t="shared" si="98"/>
        <v>73.22</v>
      </c>
      <c r="M693" s="73">
        <f t="shared" si="99"/>
        <v>7.32</v>
      </c>
      <c r="N693" s="74">
        <f t="shared" si="100"/>
        <v>65.899999999999991</v>
      </c>
      <c r="O693" s="74">
        <f t="shared" si="102"/>
        <v>10.98</v>
      </c>
      <c r="P693" s="42"/>
    </row>
    <row r="694" spans="1:16" s="3" customFormat="1" x14ac:dyDescent="0.25">
      <c r="A694" s="5" t="s">
        <v>7</v>
      </c>
      <c r="B694" s="5">
        <v>2040006414</v>
      </c>
      <c r="C694" s="11" t="s">
        <v>958</v>
      </c>
      <c r="D694" s="5">
        <v>10</v>
      </c>
      <c r="E694" s="5" t="s">
        <v>31</v>
      </c>
      <c r="F694" s="5" t="s">
        <v>959</v>
      </c>
      <c r="G694" s="70">
        <v>21069099</v>
      </c>
      <c r="H694" s="71">
        <v>0.18</v>
      </c>
      <c r="I694" s="72">
        <v>600</v>
      </c>
      <c r="J694" s="73">
        <f t="shared" si="96"/>
        <v>101.69</v>
      </c>
      <c r="K694" s="74">
        <f t="shared" si="97"/>
        <v>498.31</v>
      </c>
      <c r="L694" s="75">
        <f t="shared" si="98"/>
        <v>406.78</v>
      </c>
      <c r="M694" s="73">
        <f t="shared" si="99"/>
        <v>40.68</v>
      </c>
      <c r="N694" s="74">
        <f t="shared" si="100"/>
        <v>366.1</v>
      </c>
      <c r="O694" s="74">
        <f>ROUND(I694*18%/118%,2)</f>
        <v>91.53</v>
      </c>
      <c r="P694" s="42"/>
    </row>
    <row r="695" spans="1:16" s="3" customFormat="1" x14ac:dyDescent="0.25">
      <c r="A695" s="5" t="s">
        <v>7</v>
      </c>
      <c r="B695" s="5">
        <v>2040005874</v>
      </c>
      <c r="C695" s="11" t="s">
        <v>727</v>
      </c>
      <c r="D695" s="5">
        <v>2</v>
      </c>
      <c r="E695" s="5" t="s">
        <v>9</v>
      </c>
      <c r="F695" s="5" t="s">
        <v>32</v>
      </c>
      <c r="G695" s="70">
        <v>30049024</v>
      </c>
      <c r="H695" s="71">
        <v>0.12</v>
      </c>
      <c r="I695" s="72">
        <v>120</v>
      </c>
      <c r="J695" s="73">
        <f t="shared" si="96"/>
        <v>21.43</v>
      </c>
      <c r="K695" s="74">
        <f t="shared" si="97"/>
        <v>98.57</v>
      </c>
      <c r="L695" s="75">
        <f t="shared" si="98"/>
        <v>85.71</v>
      </c>
      <c r="M695" s="73">
        <f t="shared" si="99"/>
        <v>8.57</v>
      </c>
      <c r="N695" s="74">
        <f t="shared" si="100"/>
        <v>77.14</v>
      </c>
      <c r="O695" s="74">
        <f>ROUND(I695*12%/112%,2)</f>
        <v>12.86</v>
      </c>
      <c r="P695" s="47"/>
    </row>
    <row r="696" spans="1:16" s="3" customFormat="1" x14ac:dyDescent="0.25">
      <c r="A696" s="5" t="s">
        <v>7</v>
      </c>
      <c r="B696" s="5">
        <v>2030000825</v>
      </c>
      <c r="C696" s="11" t="s">
        <v>145</v>
      </c>
      <c r="D696" s="5">
        <v>100</v>
      </c>
      <c r="E696" s="5" t="s">
        <v>12</v>
      </c>
      <c r="F696" s="5" t="s">
        <v>32</v>
      </c>
      <c r="G696" s="70">
        <v>30049031</v>
      </c>
      <c r="H696" s="71">
        <v>0.12</v>
      </c>
      <c r="I696" s="72">
        <v>26.35</v>
      </c>
      <c r="J696" s="73">
        <f t="shared" si="96"/>
        <v>4.71</v>
      </c>
      <c r="K696" s="74">
        <f t="shared" si="97"/>
        <v>21.64</v>
      </c>
      <c r="L696" s="75">
        <f t="shared" si="98"/>
        <v>18.82</v>
      </c>
      <c r="M696" s="73">
        <f t="shared" si="99"/>
        <v>1.88</v>
      </c>
      <c r="N696" s="74">
        <f t="shared" si="100"/>
        <v>16.940000000000001</v>
      </c>
      <c r="O696" s="74">
        <f>ROUND(I696*12%/112%,2)</f>
        <v>2.82</v>
      </c>
      <c r="P696" s="42"/>
    </row>
    <row r="697" spans="1:16" s="3" customFormat="1" x14ac:dyDescent="0.25">
      <c r="A697" s="5" t="s">
        <v>14</v>
      </c>
      <c r="B697" s="5">
        <v>2040004844</v>
      </c>
      <c r="C697" s="11" t="s">
        <v>680</v>
      </c>
      <c r="D697" s="5">
        <v>10</v>
      </c>
      <c r="E697" s="5" t="s">
        <v>9</v>
      </c>
      <c r="F697" s="5" t="s">
        <v>51</v>
      </c>
      <c r="G697" s="70">
        <v>30049039</v>
      </c>
      <c r="H697" s="71">
        <v>0.12</v>
      </c>
      <c r="I697" s="72">
        <v>39.5</v>
      </c>
      <c r="J697" s="73">
        <f t="shared" si="96"/>
        <v>7.05</v>
      </c>
      <c r="K697" s="74">
        <f t="shared" si="97"/>
        <v>32.450000000000003</v>
      </c>
      <c r="L697" s="75">
        <f t="shared" si="98"/>
        <v>28.220000000000002</v>
      </c>
      <c r="M697" s="73">
        <f t="shared" si="99"/>
        <v>2.82</v>
      </c>
      <c r="N697" s="74">
        <f t="shared" si="100"/>
        <v>25.400000000000002</v>
      </c>
      <c r="O697" s="74">
        <f>ROUND(I697*12%/112%,2)</f>
        <v>4.2300000000000004</v>
      </c>
      <c r="P697" s="47"/>
    </row>
    <row r="698" spans="1:16" s="3" customFormat="1" x14ac:dyDescent="0.25">
      <c r="A698" s="5" t="s">
        <v>7</v>
      </c>
      <c r="B698" s="6">
        <v>2040000296</v>
      </c>
      <c r="C698" s="7" t="s">
        <v>209</v>
      </c>
      <c r="D698" s="6">
        <v>10</v>
      </c>
      <c r="E698" s="6" t="s">
        <v>9</v>
      </c>
      <c r="F698" s="5" t="s">
        <v>10</v>
      </c>
      <c r="G698" s="70">
        <v>30042013</v>
      </c>
      <c r="H698" s="71">
        <v>0.12</v>
      </c>
      <c r="I698" s="72">
        <v>17.32</v>
      </c>
      <c r="J698" s="73">
        <f t="shared" si="96"/>
        <v>3.09</v>
      </c>
      <c r="K698" s="73">
        <f t="shared" si="97"/>
        <v>14.23</v>
      </c>
      <c r="L698" s="75">
        <f t="shared" si="98"/>
        <v>12.370000000000001</v>
      </c>
      <c r="M698" s="73">
        <f t="shared" si="99"/>
        <v>1.24</v>
      </c>
      <c r="N698" s="73">
        <f t="shared" si="100"/>
        <v>11.13</v>
      </c>
      <c r="O698" s="74">
        <f>ROUND(I698*12%/112%,2)</f>
        <v>1.86</v>
      </c>
      <c r="P698" s="42"/>
    </row>
    <row r="699" spans="1:16" s="3" customFormat="1" x14ac:dyDescent="0.25">
      <c r="A699" s="5" t="s">
        <v>14</v>
      </c>
      <c r="B699" s="5">
        <v>2040004488</v>
      </c>
      <c r="C699" s="11" t="s">
        <v>658</v>
      </c>
      <c r="D699" s="5">
        <v>10</v>
      </c>
      <c r="E699" s="5" t="s">
        <v>9</v>
      </c>
      <c r="F699" s="5" t="s">
        <v>38</v>
      </c>
      <c r="G699" s="70">
        <v>30049099</v>
      </c>
      <c r="H699" s="71">
        <v>0.12</v>
      </c>
      <c r="I699" s="72">
        <v>127</v>
      </c>
      <c r="J699" s="73">
        <f t="shared" si="96"/>
        <v>22.68</v>
      </c>
      <c r="K699" s="74">
        <f t="shared" si="97"/>
        <v>104.32</v>
      </c>
      <c r="L699" s="75">
        <f t="shared" si="98"/>
        <v>90.71</v>
      </c>
      <c r="M699" s="73">
        <f t="shared" si="99"/>
        <v>9.07</v>
      </c>
      <c r="N699" s="74">
        <f t="shared" si="100"/>
        <v>81.64</v>
      </c>
      <c r="O699" s="74">
        <f>ROUND(I699*12%/112%,2)</f>
        <v>13.61</v>
      </c>
      <c r="P699" s="47"/>
    </row>
    <row r="700" spans="1:16" s="3" customFormat="1" x14ac:dyDescent="0.25">
      <c r="A700" s="5" t="s">
        <v>14</v>
      </c>
      <c r="B700" s="5">
        <v>2040000179</v>
      </c>
      <c r="C700" s="19" t="s">
        <v>859</v>
      </c>
      <c r="D700" s="5" t="s">
        <v>981</v>
      </c>
      <c r="E700" s="5" t="s">
        <v>452</v>
      </c>
      <c r="F700" s="5" t="s">
        <v>858</v>
      </c>
      <c r="G700" s="70">
        <v>30049099</v>
      </c>
      <c r="H700" s="71">
        <v>0.05</v>
      </c>
      <c r="I700" s="72">
        <v>2441.25</v>
      </c>
      <c r="J700" s="73">
        <f t="shared" si="96"/>
        <v>465</v>
      </c>
      <c r="K700" s="74">
        <f t="shared" si="97"/>
        <v>1976.25</v>
      </c>
      <c r="L700" s="75">
        <f t="shared" si="98"/>
        <v>1860</v>
      </c>
      <c r="M700" s="73">
        <f t="shared" si="99"/>
        <v>186</v>
      </c>
      <c r="N700" s="74">
        <f t="shared" si="100"/>
        <v>1674</v>
      </c>
      <c r="O700" s="74">
        <f>ROUND(I700*5%/105%,2)</f>
        <v>116.25</v>
      </c>
      <c r="P700" s="42"/>
    </row>
    <row r="701" spans="1:16" s="3" customFormat="1" x14ac:dyDescent="0.25">
      <c r="A701" s="5" t="s">
        <v>14</v>
      </c>
      <c r="B701" s="5">
        <v>2040000568</v>
      </c>
      <c r="C701" s="11" t="s">
        <v>139</v>
      </c>
      <c r="D701" s="5">
        <v>10</v>
      </c>
      <c r="E701" s="5" t="s">
        <v>9</v>
      </c>
      <c r="F701" s="5" t="s">
        <v>51</v>
      </c>
      <c r="G701" s="70">
        <v>30049099</v>
      </c>
      <c r="H701" s="71">
        <v>0.12</v>
      </c>
      <c r="I701" s="72">
        <v>65.52</v>
      </c>
      <c r="J701" s="73">
        <f t="shared" si="96"/>
        <v>11.7</v>
      </c>
      <c r="K701" s="74">
        <f t="shared" si="97"/>
        <v>53.819999999999993</v>
      </c>
      <c r="L701" s="75">
        <f t="shared" si="98"/>
        <v>46.8</v>
      </c>
      <c r="M701" s="73">
        <f t="shared" si="99"/>
        <v>4.68</v>
      </c>
      <c r="N701" s="74">
        <f t="shared" si="100"/>
        <v>42.11999999999999</v>
      </c>
      <c r="O701" s="74">
        <f t="shared" ref="O701:O708" si="103">ROUND(I701*12%/112%,2)</f>
        <v>7.02</v>
      </c>
      <c r="P701" s="42"/>
    </row>
    <row r="702" spans="1:16" s="3" customFormat="1" x14ac:dyDescent="0.25">
      <c r="A702" s="5" t="s">
        <v>7</v>
      </c>
      <c r="B702" s="5">
        <v>2040005922</v>
      </c>
      <c r="C702" s="15" t="s">
        <v>738</v>
      </c>
      <c r="D702" s="5">
        <v>4</v>
      </c>
      <c r="E702" s="8" t="s">
        <v>9</v>
      </c>
      <c r="F702" s="5" t="s">
        <v>32</v>
      </c>
      <c r="G702" s="70">
        <v>30042063</v>
      </c>
      <c r="H702" s="71">
        <v>0.12</v>
      </c>
      <c r="I702" s="72">
        <v>111.25</v>
      </c>
      <c r="J702" s="73">
        <f t="shared" si="96"/>
        <v>19.87</v>
      </c>
      <c r="K702" s="74">
        <f t="shared" si="97"/>
        <v>91.38</v>
      </c>
      <c r="L702" s="75">
        <f t="shared" si="98"/>
        <v>79.459999999999994</v>
      </c>
      <c r="M702" s="73">
        <f t="shared" si="99"/>
        <v>7.95</v>
      </c>
      <c r="N702" s="74">
        <f t="shared" si="100"/>
        <v>71.509999999999991</v>
      </c>
      <c r="O702" s="74">
        <f t="shared" si="103"/>
        <v>11.92</v>
      </c>
      <c r="P702" s="42"/>
    </row>
    <row r="703" spans="1:16" s="3" customFormat="1" x14ac:dyDescent="0.25">
      <c r="A703" s="5" t="s">
        <v>7</v>
      </c>
      <c r="B703" s="5">
        <v>2040006126</v>
      </c>
      <c r="C703" s="11" t="s">
        <v>744</v>
      </c>
      <c r="D703" s="5">
        <v>100</v>
      </c>
      <c r="E703" s="5" t="s">
        <v>12</v>
      </c>
      <c r="F703" s="5" t="s">
        <v>40</v>
      </c>
      <c r="G703" s="70">
        <v>30049099</v>
      </c>
      <c r="H703" s="71">
        <v>0.12</v>
      </c>
      <c r="I703" s="72">
        <v>87.9</v>
      </c>
      <c r="J703" s="73">
        <f t="shared" si="96"/>
        <v>15.7</v>
      </c>
      <c r="K703" s="74">
        <f t="shared" si="97"/>
        <v>72.2</v>
      </c>
      <c r="L703" s="75">
        <f t="shared" si="98"/>
        <v>62.78</v>
      </c>
      <c r="M703" s="73">
        <f t="shared" si="99"/>
        <v>6.28</v>
      </c>
      <c r="N703" s="74">
        <f t="shared" si="100"/>
        <v>56.5</v>
      </c>
      <c r="O703" s="74">
        <f t="shared" si="103"/>
        <v>9.42</v>
      </c>
      <c r="P703" s="47"/>
    </row>
    <row r="704" spans="1:16" s="3" customFormat="1" x14ac:dyDescent="0.25">
      <c r="A704" s="5" t="s">
        <v>14</v>
      </c>
      <c r="B704" s="5">
        <v>2030000022</v>
      </c>
      <c r="C704" s="9" t="s">
        <v>22</v>
      </c>
      <c r="D704" s="5">
        <v>10</v>
      </c>
      <c r="E704" s="5" t="s">
        <v>9</v>
      </c>
      <c r="F704" s="5" t="s">
        <v>23</v>
      </c>
      <c r="G704" s="70">
        <v>30043190</v>
      </c>
      <c r="H704" s="71">
        <v>0.12</v>
      </c>
      <c r="I704" s="72">
        <v>36.200000000000003</v>
      </c>
      <c r="J704" s="73">
        <f t="shared" si="96"/>
        <v>6.46</v>
      </c>
      <c r="K704" s="74">
        <f t="shared" si="97"/>
        <v>29.740000000000002</v>
      </c>
      <c r="L704" s="75">
        <f t="shared" si="98"/>
        <v>25.860000000000003</v>
      </c>
      <c r="M704" s="73">
        <f t="shared" si="99"/>
        <v>2.59</v>
      </c>
      <c r="N704" s="74">
        <f t="shared" si="100"/>
        <v>23.270000000000003</v>
      </c>
      <c r="O704" s="74">
        <f t="shared" si="103"/>
        <v>3.88</v>
      </c>
      <c r="P704" s="42"/>
    </row>
    <row r="705" spans="1:16" s="3" customFormat="1" x14ac:dyDescent="0.25">
      <c r="A705" s="5" t="s">
        <v>7</v>
      </c>
      <c r="B705" s="5">
        <v>2040000242</v>
      </c>
      <c r="C705" s="9" t="s">
        <v>185</v>
      </c>
      <c r="D705" s="5">
        <v>1</v>
      </c>
      <c r="E705" s="5" t="s">
        <v>12</v>
      </c>
      <c r="F705" s="5" t="s">
        <v>40</v>
      </c>
      <c r="G705" s="70">
        <v>30049099</v>
      </c>
      <c r="H705" s="71">
        <v>0.12</v>
      </c>
      <c r="I705" s="72">
        <v>120.8</v>
      </c>
      <c r="J705" s="73">
        <f t="shared" si="96"/>
        <v>21.57</v>
      </c>
      <c r="K705" s="74">
        <f t="shared" si="97"/>
        <v>99.22999999999999</v>
      </c>
      <c r="L705" s="75">
        <f t="shared" si="98"/>
        <v>86.289999999999992</v>
      </c>
      <c r="M705" s="73">
        <f t="shared" si="99"/>
        <v>8.6300000000000008</v>
      </c>
      <c r="N705" s="74">
        <f t="shared" si="100"/>
        <v>77.66</v>
      </c>
      <c r="O705" s="74">
        <f t="shared" si="103"/>
        <v>12.94</v>
      </c>
      <c r="P705" s="47"/>
    </row>
    <row r="706" spans="1:16" s="3" customFormat="1" x14ac:dyDescent="0.25">
      <c r="A706" s="5" t="s">
        <v>14</v>
      </c>
      <c r="B706" s="5">
        <v>2040005763</v>
      </c>
      <c r="C706" s="11" t="s">
        <v>716</v>
      </c>
      <c r="D706" s="5">
        <v>15</v>
      </c>
      <c r="E706" s="5" t="s">
        <v>9</v>
      </c>
      <c r="F706" s="5" t="s">
        <v>21</v>
      </c>
      <c r="G706" s="70" t="s">
        <v>717</v>
      </c>
      <c r="H706" s="71">
        <v>0.12</v>
      </c>
      <c r="I706" s="72">
        <v>69.78</v>
      </c>
      <c r="J706" s="73">
        <f t="shared" si="96"/>
        <v>12.46</v>
      </c>
      <c r="K706" s="74">
        <f t="shared" si="97"/>
        <v>57.32</v>
      </c>
      <c r="L706" s="75">
        <f t="shared" si="98"/>
        <v>49.84</v>
      </c>
      <c r="M706" s="73">
        <f t="shared" si="99"/>
        <v>4.9800000000000004</v>
      </c>
      <c r="N706" s="74">
        <f t="shared" si="100"/>
        <v>44.86</v>
      </c>
      <c r="O706" s="74">
        <f t="shared" si="103"/>
        <v>7.48</v>
      </c>
      <c r="P706" s="42"/>
    </row>
    <row r="707" spans="1:16" s="3" customFormat="1" x14ac:dyDescent="0.25">
      <c r="A707" s="5" t="s">
        <v>14</v>
      </c>
      <c r="B707" s="5">
        <v>2040005896</v>
      </c>
      <c r="C707" s="9" t="s">
        <v>59</v>
      </c>
      <c r="D707" s="5">
        <v>100</v>
      </c>
      <c r="E707" s="5" t="s">
        <v>9</v>
      </c>
      <c r="F707" s="5" t="s">
        <v>23</v>
      </c>
      <c r="G707" s="70">
        <v>30049099</v>
      </c>
      <c r="H707" s="71">
        <v>0.12</v>
      </c>
      <c r="I707" s="72">
        <v>879.8</v>
      </c>
      <c r="J707" s="73">
        <f t="shared" si="96"/>
        <v>157.11000000000001</v>
      </c>
      <c r="K707" s="74">
        <f t="shared" si="97"/>
        <v>722.68999999999994</v>
      </c>
      <c r="L707" s="75">
        <f t="shared" si="98"/>
        <v>628.42999999999995</v>
      </c>
      <c r="M707" s="73">
        <f t="shared" si="99"/>
        <v>62.84</v>
      </c>
      <c r="N707" s="74">
        <f t="shared" si="100"/>
        <v>565.58999999999992</v>
      </c>
      <c r="O707" s="74">
        <f t="shared" si="103"/>
        <v>94.26</v>
      </c>
      <c r="P707" s="42"/>
    </row>
    <row r="708" spans="1:16" s="3" customFormat="1" x14ac:dyDescent="0.25">
      <c r="A708" s="5" t="s">
        <v>14</v>
      </c>
      <c r="B708" s="5">
        <v>2040005757</v>
      </c>
      <c r="C708" s="9" t="s">
        <v>50</v>
      </c>
      <c r="D708" s="5">
        <v>7</v>
      </c>
      <c r="E708" s="5" t="s">
        <v>9</v>
      </c>
      <c r="F708" s="5" t="s">
        <v>51</v>
      </c>
      <c r="G708" s="70">
        <v>30049079</v>
      </c>
      <c r="H708" s="71">
        <v>0.12</v>
      </c>
      <c r="I708" s="72">
        <v>72.400000000000006</v>
      </c>
      <c r="J708" s="73">
        <f t="shared" si="96"/>
        <v>12.93</v>
      </c>
      <c r="K708" s="74">
        <f t="shared" si="97"/>
        <v>59.470000000000006</v>
      </c>
      <c r="L708" s="75">
        <f t="shared" si="98"/>
        <v>51.710000000000008</v>
      </c>
      <c r="M708" s="73">
        <f t="shared" si="99"/>
        <v>5.17</v>
      </c>
      <c r="N708" s="74">
        <f t="shared" si="100"/>
        <v>46.540000000000006</v>
      </c>
      <c r="O708" s="74">
        <f t="shared" si="103"/>
        <v>7.76</v>
      </c>
      <c r="P708" s="42"/>
    </row>
    <row r="709" spans="1:16" s="3" customFormat="1" x14ac:dyDescent="0.25">
      <c r="A709" s="5" t="s">
        <v>14</v>
      </c>
      <c r="B709" s="5">
        <v>2040005577</v>
      </c>
      <c r="C709" s="11" t="s">
        <v>705</v>
      </c>
      <c r="D709" s="5">
        <v>1</v>
      </c>
      <c r="E709" s="5" t="s">
        <v>116</v>
      </c>
      <c r="F709" s="5" t="s">
        <v>317</v>
      </c>
      <c r="G709" s="70">
        <v>30049029</v>
      </c>
      <c r="H709" s="71">
        <v>0.05</v>
      </c>
      <c r="I709" s="72">
        <v>3563.89</v>
      </c>
      <c r="J709" s="73">
        <f t="shared" si="96"/>
        <v>678.84</v>
      </c>
      <c r="K709" s="74">
        <f t="shared" si="97"/>
        <v>2885.0499999999997</v>
      </c>
      <c r="L709" s="75">
        <f t="shared" si="98"/>
        <v>2715.3399999999997</v>
      </c>
      <c r="M709" s="73">
        <f t="shared" si="99"/>
        <v>271.52999999999997</v>
      </c>
      <c r="N709" s="74">
        <f t="shared" si="100"/>
        <v>2443.8099999999995</v>
      </c>
      <c r="O709" s="74">
        <f>ROUND(I709*5%/105%,2)</f>
        <v>169.71</v>
      </c>
      <c r="P709" s="47"/>
    </row>
    <row r="710" spans="1:16" s="3" customFormat="1" x14ac:dyDescent="0.25">
      <c r="A710" s="5" t="s">
        <v>14</v>
      </c>
      <c r="B710" s="5">
        <v>2040000571</v>
      </c>
      <c r="C710" s="11" t="s">
        <v>322</v>
      </c>
      <c r="D710" s="5">
        <v>10</v>
      </c>
      <c r="E710" s="5" t="s">
        <v>9</v>
      </c>
      <c r="F710" s="5" t="s">
        <v>51</v>
      </c>
      <c r="G710" s="70">
        <v>30049099</v>
      </c>
      <c r="H710" s="71">
        <v>0.12</v>
      </c>
      <c r="I710" s="72">
        <v>120.4</v>
      </c>
      <c r="J710" s="73">
        <f t="shared" si="96"/>
        <v>21.5</v>
      </c>
      <c r="K710" s="74">
        <f t="shared" si="97"/>
        <v>98.9</v>
      </c>
      <c r="L710" s="75">
        <f t="shared" si="98"/>
        <v>86</v>
      </c>
      <c r="M710" s="73">
        <f t="shared" si="99"/>
        <v>8.6</v>
      </c>
      <c r="N710" s="74">
        <f t="shared" si="100"/>
        <v>77.400000000000006</v>
      </c>
      <c r="O710" s="74">
        <f>ROUND(I710*12%/112%,2)</f>
        <v>12.9</v>
      </c>
      <c r="P710" s="42"/>
    </row>
    <row r="711" spans="1:16" s="3" customFormat="1" x14ac:dyDescent="0.25">
      <c r="A711" s="5" t="s">
        <v>7</v>
      </c>
      <c r="B711" s="5">
        <v>2030000249</v>
      </c>
      <c r="C711" s="11" t="s">
        <v>108</v>
      </c>
      <c r="D711" s="5">
        <v>10</v>
      </c>
      <c r="E711" s="5" t="s">
        <v>31</v>
      </c>
      <c r="F711" s="5" t="s">
        <v>104</v>
      </c>
      <c r="G711" s="70">
        <v>30042049</v>
      </c>
      <c r="H711" s="71">
        <v>0.05</v>
      </c>
      <c r="I711" s="72">
        <v>12.4</v>
      </c>
      <c r="J711" s="73">
        <f t="shared" si="96"/>
        <v>2.36</v>
      </c>
      <c r="K711" s="74">
        <f t="shared" si="97"/>
        <v>10.040000000000001</v>
      </c>
      <c r="L711" s="75">
        <f t="shared" si="98"/>
        <v>9.4500000000000011</v>
      </c>
      <c r="M711" s="73">
        <f t="shared" si="99"/>
        <v>0.95</v>
      </c>
      <c r="N711" s="74">
        <f t="shared" si="100"/>
        <v>8.5000000000000018</v>
      </c>
      <c r="O711" s="74">
        <f>ROUND(I711*5%/105%,2)</f>
        <v>0.59</v>
      </c>
      <c r="P711" s="42"/>
    </row>
    <row r="712" spans="1:16" s="3" customFormat="1" x14ac:dyDescent="0.25">
      <c r="A712" s="5" t="s">
        <v>14</v>
      </c>
      <c r="B712" s="5">
        <v>2040003251</v>
      </c>
      <c r="C712" s="11" t="s">
        <v>562</v>
      </c>
      <c r="D712" s="5">
        <v>10</v>
      </c>
      <c r="E712" s="5" t="s">
        <v>9</v>
      </c>
      <c r="F712" s="5" t="s">
        <v>23</v>
      </c>
      <c r="G712" s="70">
        <v>30043190</v>
      </c>
      <c r="H712" s="71">
        <v>0.12</v>
      </c>
      <c r="I712" s="72">
        <v>105.7</v>
      </c>
      <c r="J712" s="73">
        <f t="shared" si="96"/>
        <v>18.87</v>
      </c>
      <c r="K712" s="74">
        <f t="shared" si="97"/>
        <v>86.83</v>
      </c>
      <c r="L712" s="75">
        <f t="shared" si="98"/>
        <v>75.5</v>
      </c>
      <c r="M712" s="73">
        <f t="shared" si="99"/>
        <v>7.55</v>
      </c>
      <c r="N712" s="74">
        <f t="shared" si="100"/>
        <v>67.95</v>
      </c>
      <c r="O712" s="74">
        <f t="shared" ref="O712:O717" si="104">ROUND(I712*12%/112%,2)</f>
        <v>11.33</v>
      </c>
      <c r="P712" s="42"/>
    </row>
    <row r="713" spans="1:16" s="3" customFormat="1" x14ac:dyDescent="0.25">
      <c r="A713" s="5" t="s">
        <v>7</v>
      </c>
      <c r="B713" s="5">
        <v>2040000246</v>
      </c>
      <c r="C713" s="11" t="s">
        <v>186</v>
      </c>
      <c r="D713" s="5">
        <v>10</v>
      </c>
      <c r="E713" s="5" t="s">
        <v>9</v>
      </c>
      <c r="F713" s="5" t="s">
        <v>106</v>
      </c>
      <c r="G713" s="70">
        <v>30049083</v>
      </c>
      <c r="H713" s="71">
        <v>0.12</v>
      </c>
      <c r="I713" s="72">
        <v>10.29</v>
      </c>
      <c r="J713" s="73">
        <f t="shared" si="96"/>
        <v>1.84</v>
      </c>
      <c r="K713" s="74">
        <f t="shared" si="97"/>
        <v>8.4499999999999993</v>
      </c>
      <c r="L713" s="75">
        <f t="shared" si="98"/>
        <v>7.35</v>
      </c>
      <c r="M713" s="73">
        <f t="shared" si="99"/>
        <v>0.74</v>
      </c>
      <c r="N713" s="74">
        <f t="shared" si="100"/>
        <v>6.6099999999999994</v>
      </c>
      <c r="O713" s="74">
        <f t="shared" si="104"/>
        <v>1.1000000000000001</v>
      </c>
      <c r="P713" s="42"/>
    </row>
    <row r="714" spans="1:16" s="3" customFormat="1" x14ac:dyDescent="0.25">
      <c r="A714" s="5" t="s">
        <v>14</v>
      </c>
      <c r="B714" s="5">
        <v>2040000313</v>
      </c>
      <c r="C714" s="11" t="s">
        <v>213</v>
      </c>
      <c r="D714" s="5">
        <v>1</v>
      </c>
      <c r="E714" s="5" t="s">
        <v>214</v>
      </c>
      <c r="F714" s="5" t="s">
        <v>16</v>
      </c>
      <c r="G714" s="70">
        <v>30049084</v>
      </c>
      <c r="H714" s="71">
        <v>0.12</v>
      </c>
      <c r="I714" s="72">
        <v>1778.23</v>
      </c>
      <c r="J714" s="73">
        <f t="shared" si="96"/>
        <v>317.54000000000002</v>
      </c>
      <c r="K714" s="74">
        <f t="shared" si="97"/>
        <v>1460.69</v>
      </c>
      <c r="L714" s="75">
        <f t="shared" si="98"/>
        <v>1270.17</v>
      </c>
      <c r="M714" s="73">
        <f t="shared" si="99"/>
        <v>127.02</v>
      </c>
      <c r="N714" s="74">
        <f t="shared" si="100"/>
        <v>1143.1500000000001</v>
      </c>
      <c r="O714" s="74">
        <f t="shared" si="104"/>
        <v>190.52</v>
      </c>
      <c r="P714" s="42"/>
    </row>
    <row r="715" spans="1:16" s="3" customFormat="1" x14ac:dyDescent="0.25">
      <c r="A715" s="5" t="s">
        <v>7</v>
      </c>
      <c r="B715" s="5">
        <v>2040004506</v>
      </c>
      <c r="C715" s="11" t="s">
        <v>663</v>
      </c>
      <c r="D715" s="5">
        <v>50</v>
      </c>
      <c r="E715" s="5" t="s">
        <v>12</v>
      </c>
      <c r="F715" s="5" t="s">
        <v>40</v>
      </c>
      <c r="G715" s="70">
        <v>30049099</v>
      </c>
      <c r="H715" s="71">
        <v>0.12</v>
      </c>
      <c r="I715" s="72">
        <v>45</v>
      </c>
      <c r="J715" s="73">
        <f t="shared" si="96"/>
        <v>8.0399999999999991</v>
      </c>
      <c r="K715" s="74">
        <f t="shared" si="97"/>
        <v>36.96</v>
      </c>
      <c r="L715" s="75">
        <f t="shared" si="98"/>
        <v>32.14</v>
      </c>
      <c r="M715" s="73">
        <f t="shared" si="99"/>
        <v>3.21</v>
      </c>
      <c r="N715" s="74">
        <f t="shared" si="100"/>
        <v>28.93</v>
      </c>
      <c r="O715" s="74">
        <f t="shared" si="104"/>
        <v>4.82</v>
      </c>
      <c r="P715" s="42"/>
    </row>
    <row r="716" spans="1:16" s="3" customFormat="1" x14ac:dyDescent="0.25">
      <c r="A716" s="5" t="s">
        <v>14</v>
      </c>
      <c r="B716" s="5">
        <v>2040005927</v>
      </c>
      <c r="C716" s="11" t="s">
        <v>742</v>
      </c>
      <c r="D716" s="5">
        <v>1</v>
      </c>
      <c r="E716" s="5" t="s">
        <v>182</v>
      </c>
      <c r="F716" s="5" t="s">
        <v>180</v>
      </c>
      <c r="G716" s="70">
        <v>30049039</v>
      </c>
      <c r="H716" s="71">
        <v>0.12</v>
      </c>
      <c r="I716" s="72">
        <v>1011</v>
      </c>
      <c r="J716" s="73">
        <f t="shared" si="96"/>
        <v>180.54</v>
      </c>
      <c r="K716" s="74">
        <f t="shared" si="97"/>
        <v>830.46</v>
      </c>
      <c r="L716" s="75">
        <f t="shared" si="98"/>
        <v>722.1400000000001</v>
      </c>
      <c r="M716" s="73">
        <f t="shared" si="99"/>
        <v>72.209999999999994</v>
      </c>
      <c r="N716" s="74">
        <f t="shared" si="100"/>
        <v>649.93000000000006</v>
      </c>
      <c r="O716" s="74">
        <f t="shared" si="104"/>
        <v>108.32</v>
      </c>
      <c r="P716" s="47"/>
    </row>
    <row r="717" spans="1:16" s="3" customFormat="1" x14ac:dyDescent="0.25">
      <c r="A717" s="5" t="s">
        <v>14</v>
      </c>
      <c r="B717" s="5">
        <v>2040003653</v>
      </c>
      <c r="C717" s="9" t="s">
        <v>605</v>
      </c>
      <c r="D717" s="5">
        <v>10</v>
      </c>
      <c r="E717" s="5" t="s">
        <v>9</v>
      </c>
      <c r="F717" s="5" t="s">
        <v>23</v>
      </c>
      <c r="G717" s="70" t="s">
        <v>592</v>
      </c>
      <c r="H717" s="71">
        <v>0.12</v>
      </c>
      <c r="I717" s="72">
        <v>15.9</v>
      </c>
      <c r="J717" s="73">
        <f t="shared" si="96"/>
        <v>2.84</v>
      </c>
      <c r="K717" s="74">
        <f t="shared" si="97"/>
        <v>13.06</v>
      </c>
      <c r="L717" s="75">
        <f t="shared" si="98"/>
        <v>11.360000000000001</v>
      </c>
      <c r="M717" s="73">
        <f t="shared" si="99"/>
        <v>1.1399999999999999</v>
      </c>
      <c r="N717" s="74">
        <f t="shared" si="100"/>
        <v>10.220000000000001</v>
      </c>
      <c r="O717" s="74">
        <f t="shared" si="104"/>
        <v>1.7</v>
      </c>
      <c r="P717" s="42"/>
    </row>
    <row r="718" spans="1:16" s="3" customFormat="1" x14ac:dyDescent="0.25">
      <c r="A718" s="5" t="s">
        <v>7</v>
      </c>
      <c r="B718" s="6">
        <v>2040000780</v>
      </c>
      <c r="C718" s="7" t="s">
        <v>378</v>
      </c>
      <c r="D718" s="6">
        <v>2</v>
      </c>
      <c r="E718" s="6" t="s">
        <v>247</v>
      </c>
      <c r="F718" s="5" t="s">
        <v>10</v>
      </c>
      <c r="G718" s="70">
        <v>30049099</v>
      </c>
      <c r="H718" s="71">
        <v>0.05</v>
      </c>
      <c r="I718" s="72">
        <v>76.900000000000006</v>
      </c>
      <c r="J718" s="73">
        <f t="shared" si="96"/>
        <v>14.65</v>
      </c>
      <c r="K718" s="73">
        <f t="shared" si="97"/>
        <v>62.250000000000007</v>
      </c>
      <c r="L718" s="75">
        <f t="shared" si="98"/>
        <v>58.59</v>
      </c>
      <c r="M718" s="73">
        <f t="shared" si="99"/>
        <v>5.86</v>
      </c>
      <c r="N718" s="73">
        <f t="shared" si="100"/>
        <v>52.730000000000004</v>
      </c>
      <c r="O718" s="74">
        <f>ROUND(I718*5%/105%,2)</f>
        <v>3.66</v>
      </c>
      <c r="P718" s="42"/>
    </row>
    <row r="719" spans="1:16" s="3" customFormat="1" x14ac:dyDescent="0.25">
      <c r="A719" s="5" t="s">
        <v>14</v>
      </c>
      <c r="B719" s="5">
        <v>2030000635</v>
      </c>
      <c r="C719" s="11" t="s">
        <v>137</v>
      </c>
      <c r="D719" s="5">
        <v>15</v>
      </c>
      <c r="E719" s="5" t="s">
        <v>9</v>
      </c>
      <c r="F719" s="5" t="s">
        <v>51</v>
      </c>
      <c r="G719" s="70">
        <v>30042019</v>
      </c>
      <c r="H719" s="71">
        <v>0.12</v>
      </c>
      <c r="I719" s="72">
        <v>149.13999999999999</v>
      </c>
      <c r="J719" s="73">
        <f t="shared" si="96"/>
        <v>26.63</v>
      </c>
      <c r="K719" s="74">
        <f t="shared" si="97"/>
        <v>122.50999999999999</v>
      </c>
      <c r="L719" s="75">
        <f t="shared" si="98"/>
        <v>106.52999999999999</v>
      </c>
      <c r="M719" s="73">
        <f t="shared" si="99"/>
        <v>10.65</v>
      </c>
      <c r="N719" s="74">
        <f t="shared" si="100"/>
        <v>95.879999999999981</v>
      </c>
      <c r="O719" s="74">
        <f>ROUND(I719*12%/112%,2)</f>
        <v>15.98</v>
      </c>
      <c r="P719" s="42"/>
    </row>
    <row r="720" spans="1:16" s="3" customFormat="1" x14ac:dyDescent="0.25">
      <c r="A720" s="5" t="s">
        <v>14</v>
      </c>
      <c r="B720" s="5">
        <v>2040005665</v>
      </c>
      <c r="C720" s="9" t="s">
        <v>708</v>
      </c>
      <c r="D720" s="5">
        <v>30</v>
      </c>
      <c r="E720" s="5" t="s">
        <v>9</v>
      </c>
      <c r="F720" s="5" t="s">
        <v>51</v>
      </c>
      <c r="G720" s="70">
        <v>30049079</v>
      </c>
      <c r="H720" s="71">
        <v>0.12</v>
      </c>
      <c r="I720" s="72">
        <v>91.22</v>
      </c>
      <c r="J720" s="73">
        <f t="shared" ref="J720:J783" si="105">ROUND((I720-O720)*20%,2)</f>
        <v>16.29</v>
      </c>
      <c r="K720" s="74">
        <f t="shared" ref="K720:K783" si="106">+I720-J720</f>
        <v>74.930000000000007</v>
      </c>
      <c r="L720" s="75">
        <f t="shared" ref="L720:L783" si="107">K720-O720</f>
        <v>65.160000000000011</v>
      </c>
      <c r="M720" s="73">
        <f t="shared" ref="M720:M783" si="108">ROUND((K720-O720)*10%,2)</f>
        <v>6.52</v>
      </c>
      <c r="N720" s="74">
        <f t="shared" ref="N720:N783" si="109">+K720-M720-O720</f>
        <v>58.640000000000015</v>
      </c>
      <c r="O720" s="74">
        <f>ROUND(I720*12%/112%,2)</f>
        <v>9.77</v>
      </c>
      <c r="P720" s="47"/>
    </row>
    <row r="721" spans="1:16" s="3" customFormat="1" x14ac:dyDescent="0.25">
      <c r="A721" s="5" t="s">
        <v>14</v>
      </c>
      <c r="B721" s="5">
        <v>2030000159</v>
      </c>
      <c r="C721" s="9" t="s">
        <v>77</v>
      </c>
      <c r="D721" s="5">
        <v>50</v>
      </c>
      <c r="E721" s="5" t="s">
        <v>9</v>
      </c>
      <c r="F721" s="5" t="s">
        <v>21</v>
      </c>
      <c r="G721" s="70">
        <v>30049079</v>
      </c>
      <c r="H721" s="71">
        <v>0.12</v>
      </c>
      <c r="I721" s="72">
        <v>37.799999999999997</v>
      </c>
      <c r="J721" s="73">
        <f t="shared" si="105"/>
        <v>6.75</v>
      </c>
      <c r="K721" s="74">
        <f t="shared" si="106"/>
        <v>31.049999999999997</v>
      </c>
      <c r="L721" s="75">
        <f t="shared" si="107"/>
        <v>26.999999999999996</v>
      </c>
      <c r="M721" s="73">
        <f t="shared" si="108"/>
        <v>2.7</v>
      </c>
      <c r="N721" s="74">
        <f t="shared" si="109"/>
        <v>24.299999999999997</v>
      </c>
      <c r="O721" s="74">
        <f>ROUND(I721*12%/112%,2)</f>
        <v>4.05</v>
      </c>
      <c r="P721" s="42"/>
    </row>
    <row r="722" spans="1:16" s="3" customFormat="1" x14ac:dyDescent="0.25">
      <c r="A722" s="5" t="s">
        <v>14</v>
      </c>
      <c r="B722" s="5">
        <v>2040003746</v>
      </c>
      <c r="C722" s="11" t="s">
        <v>608</v>
      </c>
      <c r="D722" s="5">
        <v>20</v>
      </c>
      <c r="E722" s="5" t="s">
        <v>609</v>
      </c>
      <c r="F722" s="5" t="s">
        <v>92</v>
      </c>
      <c r="G722" s="70" t="s">
        <v>592</v>
      </c>
      <c r="H722" s="71">
        <v>0.05</v>
      </c>
      <c r="I722" s="72">
        <v>136.5</v>
      </c>
      <c r="J722" s="73">
        <f t="shared" si="105"/>
        <v>26</v>
      </c>
      <c r="K722" s="74">
        <f t="shared" si="106"/>
        <v>110.5</v>
      </c>
      <c r="L722" s="75">
        <f t="shared" si="107"/>
        <v>104</v>
      </c>
      <c r="M722" s="73">
        <f t="shared" si="108"/>
        <v>10.4</v>
      </c>
      <c r="N722" s="74">
        <f t="shared" si="109"/>
        <v>93.6</v>
      </c>
      <c r="O722" s="74">
        <f>ROUND(I722*5%/105%,2)</f>
        <v>6.5</v>
      </c>
      <c r="P722" s="42"/>
    </row>
    <row r="723" spans="1:16" s="3" customFormat="1" x14ac:dyDescent="0.25">
      <c r="A723" s="5" t="s">
        <v>7</v>
      </c>
      <c r="B723" s="5">
        <v>2030000161</v>
      </c>
      <c r="C723" s="11" t="s">
        <v>78</v>
      </c>
      <c r="D723" s="5">
        <v>1</v>
      </c>
      <c r="E723" s="5" t="s">
        <v>12</v>
      </c>
      <c r="F723" s="5" t="s">
        <v>32</v>
      </c>
      <c r="G723" s="70">
        <v>30049039</v>
      </c>
      <c r="H723" s="71">
        <v>0.12</v>
      </c>
      <c r="I723" s="72">
        <v>14</v>
      </c>
      <c r="J723" s="73">
        <f t="shared" si="105"/>
        <v>2.5</v>
      </c>
      <c r="K723" s="74">
        <f t="shared" si="106"/>
        <v>11.5</v>
      </c>
      <c r="L723" s="75">
        <f t="shared" si="107"/>
        <v>10</v>
      </c>
      <c r="M723" s="73">
        <f t="shared" si="108"/>
        <v>1</v>
      </c>
      <c r="N723" s="74">
        <f t="shared" si="109"/>
        <v>9</v>
      </c>
      <c r="O723" s="74">
        <f t="shared" ref="O723:O729" si="110">ROUND(I723*12%/112%,2)</f>
        <v>1.5</v>
      </c>
      <c r="P723" s="42"/>
    </row>
    <row r="724" spans="1:16" s="3" customFormat="1" x14ac:dyDescent="0.25">
      <c r="A724" s="5" t="s">
        <v>14</v>
      </c>
      <c r="B724" s="5">
        <v>2040001345</v>
      </c>
      <c r="C724" s="28" t="s">
        <v>501</v>
      </c>
      <c r="D724" s="21" t="s">
        <v>123</v>
      </c>
      <c r="E724" s="5" t="s">
        <v>182</v>
      </c>
      <c r="F724" s="5" t="s">
        <v>180</v>
      </c>
      <c r="G724" s="70">
        <v>30042019</v>
      </c>
      <c r="H724" s="71">
        <v>0.12</v>
      </c>
      <c r="I724" s="72">
        <v>2956</v>
      </c>
      <c r="J724" s="73">
        <f t="shared" si="105"/>
        <v>527.86</v>
      </c>
      <c r="K724" s="74">
        <f t="shared" si="106"/>
        <v>2428.14</v>
      </c>
      <c r="L724" s="75">
        <f t="shared" si="107"/>
        <v>2111.4299999999998</v>
      </c>
      <c r="M724" s="73">
        <f t="shared" si="108"/>
        <v>211.14</v>
      </c>
      <c r="N724" s="74">
        <f t="shared" si="109"/>
        <v>1900.29</v>
      </c>
      <c r="O724" s="74">
        <f t="shared" si="110"/>
        <v>316.70999999999998</v>
      </c>
      <c r="P724" s="42"/>
    </row>
    <row r="725" spans="1:16" s="3" customFormat="1" x14ac:dyDescent="0.25">
      <c r="A725" s="5" t="s">
        <v>7</v>
      </c>
      <c r="B725" s="6">
        <v>2040000292</v>
      </c>
      <c r="C725" s="7" t="s">
        <v>206</v>
      </c>
      <c r="D725" s="6">
        <v>100</v>
      </c>
      <c r="E725" s="6" t="s">
        <v>12</v>
      </c>
      <c r="F725" s="5" t="s">
        <v>10</v>
      </c>
      <c r="G725" s="70">
        <v>30049022</v>
      </c>
      <c r="H725" s="71">
        <v>0.12</v>
      </c>
      <c r="I725" s="72">
        <v>12.88</v>
      </c>
      <c r="J725" s="73">
        <f t="shared" si="105"/>
        <v>2.2999999999999998</v>
      </c>
      <c r="K725" s="73">
        <f t="shared" si="106"/>
        <v>10.580000000000002</v>
      </c>
      <c r="L725" s="75">
        <f t="shared" si="107"/>
        <v>9.2000000000000028</v>
      </c>
      <c r="M725" s="73">
        <f t="shared" si="108"/>
        <v>0.92</v>
      </c>
      <c r="N725" s="73">
        <f t="shared" si="109"/>
        <v>8.2800000000000011</v>
      </c>
      <c r="O725" s="74">
        <f t="shared" si="110"/>
        <v>1.38</v>
      </c>
      <c r="P725" s="42"/>
    </row>
    <row r="726" spans="1:16" s="3" customFormat="1" x14ac:dyDescent="0.25">
      <c r="A726" s="5" t="s">
        <v>7</v>
      </c>
      <c r="B726" s="6">
        <v>2040000292</v>
      </c>
      <c r="C726" s="7" t="s">
        <v>206</v>
      </c>
      <c r="D726" s="6">
        <v>100</v>
      </c>
      <c r="E726" s="6" t="s">
        <v>12</v>
      </c>
      <c r="F726" s="5" t="s">
        <v>10</v>
      </c>
      <c r="G726" s="70">
        <v>30049022</v>
      </c>
      <c r="H726" s="71">
        <v>0.12</v>
      </c>
      <c r="I726" s="72">
        <v>12.88</v>
      </c>
      <c r="J726" s="73">
        <f t="shared" si="105"/>
        <v>2.2999999999999998</v>
      </c>
      <c r="K726" s="73">
        <f t="shared" si="106"/>
        <v>10.580000000000002</v>
      </c>
      <c r="L726" s="75">
        <f t="shared" si="107"/>
        <v>9.2000000000000028</v>
      </c>
      <c r="M726" s="73">
        <f t="shared" si="108"/>
        <v>0.92</v>
      </c>
      <c r="N726" s="73">
        <f t="shared" si="109"/>
        <v>8.2800000000000011</v>
      </c>
      <c r="O726" s="74">
        <f t="shared" si="110"/>
        <v>1.38</v>
      </c>
      <c r="P726" s="42"/>
    </row>
    <row r="727" spans="1:16" s="3" customFormat="1" x14ac:dyDescent="0.25">
      <c r="A727" s="5" t="s">
        <v>14</v>
      </c>
      <c r="B727" s="5">
        <v>2040000255</v>
      </c>
      <c r="C727" s="9" t="s">
        <v>189</v>
      </c>
      <c r="D727" s="5">
        <v>10</v>
      </c>
      <c r="E727" s="5" t="s">
        <v>31</v>
      </c>
      <c r="F727" s="10" t="s">
        <v>21</v>
      </c>
      <c r="G727" s="70">
        <v>30049039</v>
      </c>
      <c r="H727" s="71">
        <v>0.12</v>
      </c>
      <c r="I727" s="72">
        <v>176.7</v>
      </c>
      <c r="J727" s="73">
        <f t="shared" si="105"/>
        <v>31.55</v>
      </c>
      <c r="K727" s="74">
        <f t="shared" si="106"/>
        <v>145.14999999999998</v>
      </c>
      <c r="L727" s="75">
        <f t="shared" si="107"/>
        <v>126.21999999999997</v>
      </c>
      <c r="M727" s="73">
        <f t="shared" si="108"/>
        <v>12.62</v>
      </c>
      <c r="N727" s="74">
        <f t="shared" si="109"/>
        <v>113.59999999999997</v>
      </c>
      <c r="O727" s="74">
        <f t="shared" si="110"/>
        <v>18.93</v>
      </c>
      <c r="P727" s="42"/>
    </row>
    <row r="728" spans="1:16" s="3" customFormat="1" x14ac:dyDescent="0.25">
      <c r="A728" s="5" t="s">
        <v>7</v>
      </c>
      <c r="B728" s="5">
        <v>2040005781</v>
      </c>
      <c r="C728" s="9" t="s">
        <v>64</v>
      </c>
      <c r="D728" s="5">
        <v>10</v>
      </c>
      <c r="E728" s="5" t="s">
        <v>31</v>
      </c>
      <c r="F728" s="5" t="s">
        <v>40</v>
      </c>
      <c r="G728" s="70">
        <v>30042050</v>
      </c>
      <c r="H728" s="71">
        <v>0.12</v>
      </c>
      <c r="I728" s="72">
        <v>64.2</v>
      </c>
      <c r="J728" s="73">
        <f t="shared" si="105"/>
        <v>11.46</v>
      </c>
      <c r="K728" s="74">
        <f t="shared" si="106"/>
        <v>52.74</v>
      </c>
      <c r="L728" s="75">
        <f t="shared" si="107"/>
        <v>45.86</v>
      </c>
      <c r="M728" s="73">
        <f t="shared" si="108"/>
        <v>4.59</v>
      </c>
      <c r="N728" s="74">
        <f t="shared" si="109"/>
        <v>41.27</v>
      </c>
      <c r="O728" s="74">
        <f t="shared" si="110"/>
        <v>6.88</v>
      </c>
      <c r="P728" s="42"/>
    </row>
    <row r="729" spans="1:16" s="3" customFormat="1" x14ac:dyDescent="0.25">
      <c r="A729" s="5" t="s">
        <v>7</v>
      </c>
      <c r="B729" s="5">
        <v>2030000065</v>
      </c>
      <c r="C729" s="9" t="s">
        <v>48</v>
      </c>
      <c r="D729" s="5">
        <v>500</v>
      </c>
      <c r="E729" s="5" t="s">
        <v>12</v>
      </c>
      <c r="F729" s="5" t="s">
        <v>40</v>
      </c>
      <c r="G729" s="70">
        <v>30049092</v>
      </c>
      <c r="H729" s="71">
        <v>0.12</v>
      </c>
      <c r="I729" s="72">
        <v>317.24</v>
      </c>
      <c r="J729" s="73">
        <f t="shared" si="105"/>
        <v>56.65</v>
      </c>
      <c r="K729" s="74">
        <f t="shared" si="106"/>
        <v>260.59000000000003</v>
      </c>
      <c r="L729" s="75">
        <f t="shared" si="107"/>
        <v>226.60000000000002</v>
      </c>
      <c r="M729" s="73">
        <f t="shared" si="108"/>
        <v>22.66</v>
      </c>
      <c r="N729" s="74">
        <f t="shared" si="109"/>
        <v>203.94000000000003</v>
      </c>
      <c r="O729" s="74">
        <f t="shared" si="110"/>
        <v>33.99</v>
      </c>
      <c r="P729" s="42"/>
    </row>
    <row r="730" spans="1:16" s="3" customFormat="1" x14ac:dyDescent="0.25">
      <c r="A730" s="5" t="s">
        <v>14</v>
      </c>
      <c r="B730" s="5">
        <v>2040000324</v>
      </c>
      <c r="C730" s="11" t="s">
        <v>217</v>
      </c>
      <c r="D730" s="5" t="s">
        <v>218</v>
      </c>
      <c r="E730" s="5"/>
      <c r="F730" s="5" t="s">
        <v>16</v>
      </c>
      <c r="G730" s="70">
        <v>30019091</v>
      </c>
      <c r="H730" s="71">
        <v>0.05</v>
      </c>
      <c r="I730" s="72">
        <v>387.38</v>
      </c>
      <c r="J730" s="73">
        <f t="shared" si="105"/>
        <v>73.790000000000006</v>
      </c>
      <c r="K730" s="74">
        <f t="shared" si="106"/>
        <v>313.58999999999997</v>
      </c>
      <c r="L730" s="75">
        <f t="shared" si="107"/>
        <v>295.14</v>
      </c>
      <c r="M730" s="73">
        <f t="shared" si="108"/>
        <v>29.51</v>
      </c>
      <c r="N730" s="74">
        <f t="shared" si="109"/>
        <v>265.63</v>
      </c>
      <c r="O730" s="74">
        <f>ROUND(I730*5%/105%,2)</f>
        <v>18.45</v>
      </c>
      <c r="P730" s="42"/>
    </row>
    <row r="731" spans="1:16" s="3" customFormat="1" x14ac:dyDescent="0.25">
      <c r="A731" s="5" t="s">
        <v>7</v>
      </c>
      <c r="B731" s="6">
        <v>2040000921</v>
      </c>
      <c r="C731" s="7" t="s">
        <v>427</v>
      </c>
      <c r="D731" s="6">
        <v>30</v>
      </c>
      <c r="E731" s="6" t="s">
        <v>12</v>
      </c>
      <c r="F731" s="5" t="s">
        <v>10</v>
      </c>
      <c r="G731" s="70">
        <v>30041030</v>
      </c>
      <c r="H731" s="71">
        <v>0.12</v>
      </c>
      <c r="I731" s="72">
        <v>53.86</v>
      </c>
      <c r="J731" s="73">
        <f t="shared" si="105"/>
        <v>9.6199999999999992</v>
      </c>
      <c r="K731" s="73">
        <f t="shared" si="106"/>
        <v>44.24</v>
      </c>
      <c r="L731" s="75">
        <f t="shared" si="107"/>
        <v>38.47</v>
      </c>
      <c r="M731" s="73">
        <f t="shared" si="108"/>
        <v>3.85</v>
      </c>
      <c r="N731" s="73">
        <f t="shared" si="109"/>
        <v>34.620000000000005</v>
      </c>
      <c r="O731" s="74">
        <f t="shared" ref="O731:O740" si="111">ROUND(I731*12%/112%,2)</f>
        <v>5.77</v>
      </c>
      <c r="P731" s="42"/>
    </row>
    <row r="732" spans="1:16" s="3" customFormat="1" x14ac:dyDescent="0.25">
      <c r="A732" s="5" t="s">
        <v>14</v>
      </c>
      <c r="B732" s="5">
        <v>2040005924</v>
      </c>
      <c r="C732" s="15" t="s">
        <v>740</v>
      </c>
      <c r="D732" s="5">
        <v>120</v>
      </c>
      <c r="E732" s="8" t="s">
        <v>12</v>
      </c>
      <c r="F732" s="5" t="s">
        <v>92</v>
      </c>
      <c r="G732" s="70">
        <v>30041010</v>
      </c>
      <c r="H732" s="71">
        <v>0.12</v>
      </c>
      <c r="I732" s="72">
        <v>247.76</v>
      </c>
      <c r="J732" s="73">
        <f t="shared" si="105"/>
        <v>44.24</v>
      </c>
      <c r="K732" s="74">
        <f t="shared" si="106"/>
        <v>203.51999999999998</v>
      </c>
      <c r="L732" s="75">
        <f t="shared" si="107"/>
        <v>176.96999999999997</v>
      </c>
      <c r="M732" s="73">
        <f t="shared" si="108"/>
        <v>17.7</v>
      </c>
      <c r="N732" s="74">
        <f t="shared" si="109"/>
        <v>159.26999999999998</v>
      </c>
      <c r="O732" s="74">
        <f t="shared" si="111"/>
        <v>26.55</v>
      </c>
      <c r="P732" s="42"/>
    </row>
    <row r="733" spans="1:16" s="3" customFormat="1" x14ac:dyDescent="0.25">
      <c r="A733" s="5" t="s">
        <v>7</v>
      </c>
      <c r="B733" s="5">
        <v>2030001551</v>
      </c>
      <c r="C733" s="9" t="s">
        <v>156</v>
      </c>
      <c r="D733" s="5">
        <v>10</v>
      </c>
      <c r="E733" s="5" t="s">
        <v>31</v>
      </c>
      <c r="F733" s="5" t="s">
        <v>40</v>
      </c>
      <c r="G733" s="70">
        <v>30042050</v>
      </c>
      <c r="H733" s="71">
        <v>0.12</v>
      </c>
      <c r="I733" s="72">
        <v>133.80000000000001</v>
      </c>
      <c r="J733" s="73">
        <f t="shared" si="105"/>
        <v>23.89</v>
      </c>
      <c r="K733" s="74">
        <f t="shared" si="106"/>
        <v>109.91000000000001</v>
      </c>
      <c r="L733" s="75">
        <f t="shared" si="107"/>
        <v>95.570000000000007</v>
      </c>
      <c r="M733" s="73">
        <f t="shared" si="108"/>
        <v>9.56</v>
      </c>
      <c r="N733" s="74">
        <f t="shared" si="109"/>
        <v>86.01</v>
      </c>
      <c r="O733" s="74">
        <f t="shared" si="111"/>
        <v>14.34</v>
      </c>
      <c r="P733" s="47"/>
    </row>
    <row r="734" spans="1:16" s="3" customFormat="1" x14ac:dyDescent="0.25">
      <c r="A734" s="5" t="s">
        <v>14</v>
      </c>
      <c r="B734" s="5">
        <v>2040005925</v>
      </c>
      <c r="C734" s="15" t="s">
        <v>741</v>
      </c>
      <c r="D734" s="5">
        <v>60</v>
      </c>
      <c r="E734" s="8" t="s">
        <v>12</v>
      </c>
      <c r="F734" s="5" t="s">
        <v>92</v>
      </c>
      <c r="G734" s="70">
        <v>30041010</v>
      </c>
      <c r="H734" s="71">
        <v>0.12</v>
      </c>
      <c r="I734" s="72">
        <v>145.04</v>
      </c>
      <c r="J734" s="73">
        <f t="shared" si="105"/>
        <v>25.9</v>
      </c>
      <c r="K734" s="74">
        <f t="shared" si="106"/>
        <v>119.13999999999999</v>
      </c>
      <c r="L734" s="75">
        <f t="shared" si="107"/>
        <v>103.6</v>
      </c>
      <c r="M734" s="73">
        <f t="shared" si="108"/>
        <v>10.36</v>
      </c>
      <c r="N734" s="74">
        <f t="shared" si="109"/>
        <v>93.239999999999981</v>
      </c>
      <c r="O734" s="74">
        <f t="shared" si="111"/>
        <v>15.54</v>
      </c>
      <c r="P734" s="42"/>
    </row>
    <row r="735" spans="1:16" s="3" customFormat="1" x14ac:dyDescent="0.25">
      <c r="A735" s="5" t="s">
        <v>7</v>
      </c>
      <c r="B735" s="5">
        <v>2030001616</v>
      </c>
      <c r="C735" s="11" t="s">
        <v>161</v>
      </c>
      <c r="D735" s="5">
        <v>10</v>
      </c>
      <c r="E735" s="5" t="s">
        <v>9</v>
      </c>
      <c r="F735" s="5" t="s">
        <v>109</v>
      </c>
      <c r="G735" s="70">
        <v>30049066</v>
      </c>
      <c r="H735" s="71">
        <v>0.12</v>
      </c>
      <c r="I735" s="72">
        <v>84</v>
      </c>
      <c r="J735" s="73">
        <f t="shared" si="105"/>
        <v>15</v>
      </c>
      <c r="K735" s="74">
        <f t="shared" si="106"/>
        <v>69</v>
      </c>
      <c r="L735" s="75">
        <f t="shared" si="107"/>
        <v>60</v>
      </c>
      <c r="M735" s="73">
        <f t="shared" si="108"/>
        <v>6</v>
      </c>
      <c r="N735" s="74">
        <f t="shared" si="109"/>
        <v>54</v>
      </c>
      <c r="O735" s="74">
        <f t="shared" si="111"/>
        <v>9</v>
      </c>
      <c r="P735" s="42"/>
    </row>
    <row r="736" spans="1:16" s="3" customFormat="1" x14ac:dyDescent="0.25">
      <c r="A736" s="5" t="s">
        <v>14</v>
      </c>
      <c r="B736" s="5">
        <v>2040001420</v>
      </c>
      <c r="C736" s="11" t="s">
        <v>513</v>
      </c>
      <c r="D736" s="5">
        <v>10</v>
      </c>
      <c r="E736" s="5" t="s">
        <v>9</v>
      </c>
      <c r="F736" s="5" t="s">
        <v>42</v>
      </c>
      <c r="G736" s="70">
        <v>30043190</v>
      </c>
      <c r="H736" s="71">
        <v>0.12</v>
      </c>
      <c r="I736" s="72">
        <v>265.2</v>
      </c>
      <c r="J736" s="73">
        <f t="shared" si="105"/>
        <v>47.36</v>
      </c>
      <c r="K736" s="74">
        <f t="shared" si="106"/>
        <v>217.83999999999997</v>
      </c>
      <c r="L736" s="75">
        <f t="shared" si="107"/>
        <v>189.42999999999998</v>
      </c>
      <c r="M736" s="73">
        <f t="shared" si="108"/>
        <v>18.940000000000001</v>
      </c>
      <c r="N736" s="74">
        <f t="shared" si="109"/>
        <v>170.48999999999998</v>
      </c>
      <c r="O736" s="74">
        <f t="shared" si="111"/>
        <v>28.41</v>
      </c>
      <c r="P736" s="42"/>
    </row>
    <row r="737" spans="1:16" s="3" customFormat="1" x14ac:dyDescent="0.25">
      <c r="A737" s="5" t="s">
        <v>7</v>
      </c>
      <c r="B737" s="6">
        <v>2040001372</v>
      </c>
      <c r="C737" s="7" t="s">
        <v>506</v>
      </c>
      <c r="D737" s="6">
        <v>10</v>
      </c>
      <c r="E737" s="6" t="s">
        <v>31</v>
      </c>
      <c r="F737" s="5" t="s">
        <v>10</v>
      </c>
      <c r="G737" s="70">
        <v>30049039</v>
      </c>
      <c r="H737" s="71">
        <v>0.12</v>
      </c>
      <c r="I737" s="72">
        <v>79.599999999999994</v>
      </c>
      <c r="J737" s="73">
        <f t="shared" si="105"/>
        <v>14.21</v>
      </c>
      <c r="K737" s="73">
        <f t="shared" si="106"/>
        <v>65.389999999999986</v>
      </c>
      <c r="L737" s="75">
        <f t="shared" si="107"/>
        <v>56.859999999999985</v>
      </c>
      <c r="M737" s="73">
        <f t="shared" si="108"/>
        <v>5.69</v>
      </c>
      <c r="N737" s="73">
        <f t="shared" si="109"/>
        <v>51.169999999999987</v>
      </c>
      <c r="O737" s="74">
        <f t="shared" si="111"/>
        <v>8.5299999999999994</v>
      </c>
      <c r="P737" s="42"/>
    </row>
    <row r="738" spans="1:16" s="3" customFormat="1" x14ac:dyDescent="0.25">
      <c r="A738" s="5" t="s">
        <v>14</v>
      </c>
      <c r="B738" s="5">
        <v>2040001024</v>
      </c>
      <c r="C738" s="28" t="s">
        <v>434</v>
      </c>
      <c r="D738" s="21">
        <v>1</v>
      </c>
      <c r="E738" s="5" t="s">
        <v>182</v>
      </c>
      <c r="F738" s="5" t="s">
        <v>180</v>
      </c>
      <c r="G738" s="70">
        <v>30041010</v>
      </c>
      <c r="H738" s="71">
        <v>0.12</v>
      </c>
      <c r="I738" s="72">
        <v>436.39</v>
      </c>
      <c r="J738" s="73">
        <f t="shared" si="105"/>
        <v>77.930000000000007</v>
      </c>
      <c r="K738" s="74">
        <f t="shared" si="106"/>
        <v>358.46</v>
      </c>
      <c r="L738" s="75">
        <f t="shared" si="107"/>
        <v>311.7</v>
      </c>
      <c r="M738" s="73">
        <f t="shared" si="108"/>
        <v>31.17</v>
      </c>
      <c r="N738" s="74">
        <f t="shared" si="109"/>
        <v>280.52999999999997</v>
      </c>
      <c r="O738" s="74">
        <f t="shared" si="111"/>
        <v>46.76</v>
      </c>
      <c r="P738" s="42"/>
    </row>
    <row r="739" spans="1:16" s="3" customFormat="1" x14ac:dyDescent="0.25">
      <c r="A739" s="5" t="s">
        <v>14</v>
      </c>
      <c r="B739" s="5">
        <v>2040005783</v>
      </c>
      <c r="C739" s="11" t="s">
        <v>121</v>
      </c>
      <c r="D739" s="5">
        <v>7</v>
      </c>
      <c r="E739" s="5" t="s">
        <v>9</v>
      </c>
      <c r="F739" s="5" t="s">
        <v>92</v>
      </c>
      <c r="G739" s="70" t="s">
        <v>367</v>
      </c>
      <c r="H739" s="71">
        <v>0.12</v>
      </c>
      <c r="I739" s="72">
        <v>120.5</v>
      </c>
      <c r="J739" s="73">
        <f t="shared" si="105"/>
        <v>21.52</v>
      </c>
      <c r="K739" s="74">
        <f t="shared" si="106"/>
        <v>98.98</v>
      </c>
      <c r="L739" s="75">
        <f t="shared" si="107"/>
        <v>86.070000000000007</v>
      </c>
      <c r="M739" s="73">
        <f t="shared" si="108"/>
        <v>8.61</v>
      </c>
      <c r="N739" s="74">
        <f t="shared" si="109"/>
        <v>77.460000000000008</v>
      </c>
      <c r="O739" s="74">
        <f t="shared" si="111"/>
        <v>12.91</v>
      </c>
      <c r="P739" s="42"/>
    </row>
    <row r="740" spans="1:16" s="3" customFormat="1" x14ac:dyDescent="0.25">
      <c r="A740" s="5" t="s">
        <v>14</v>
      </c>
      <c r="B740" s="21">
        <v>2040005005</v>
      </c>
      <c r="C740" s="20" t="s">
        <v>683</v>
      </c>
      <c r="D740" s="5">
        <v>7</v>
      </c>
      <c r="E740" s="5" t="s">
        <v>31</v>
      </c>
      <c r="F740" s="32" t="s">
        <v>92</v>
      </c>
      <c r="G740" s="70">
        <v>30049099</v>
      </c>
      <c r="H740" s="71">
        <v>0.12</v>
      </c>
      <c r="I740" s="72">
        <v>87.5</v>
      </c>
      <c r="J740" s="73">
        <f t="shared" si="105"/>
        <v>15.62</v>
      </c>
      <c r="K740" s="74">
        <f t="shared" si="106"/>
        <v>71.88</v>
      </c>
      <c r="L740" s="75">
        <f t="shared" si="107"/>
        <v>62.499999999999993</v>
      </c>
      <c r="M740" s="73">
        <f t="shared" si="108"/>
        <v>6.25</v>
      </c>
      <c r="N740" s="74">
        <f t="shared" si="109"/>
        <v>56.249999999999993</v>
      </c>
      <c r="O740" s="74">
        <f t="shared" si="111"/>
        <v>9.3800000000000008</v>
      </c>
      <c r="P740" s="42"/>
    </row>
    <row r="741" spans="1:16" s="3" customFormat="1" x14ac:dyDescent="0.25">
      <c r="A741" s="5" t="s">
        <v>7</v>
      </c>
      <c r="B741" s="5">
        <v>2030000248</v>
      </c>
      <c r="C741" s="11" t="s">
        <v>107</v>
      </c>
      <c r="D741" s="5">
        <v>10</v>
      </c>
      <c r="E741" s="5" t="s">
        <v>31</v>
      </c>
      <c r="F741" s="5" t="s">
        <v>104</v>
      </c>
      <c r="G741" s="70">
        <v>30042049</v>
      </c>
      <c r="H741" s="71">
        <v>0.05</v>
      </c>
      <c r="I741" s="72">
        <v>22</v>
      </c>
      <c r="J741" s="73">
        <f t="shared" si="105"/>
        <v>4.1900000000000004</v>
      </c>
      <c r="K741" s="74">
        <f t="shared" si="106"/>
        <v>17.809999999999999</v>
      </c>
      <c r="L741" s="75">
        <f t="shared" si="107"/>
        <v>16.759999999999998</v>
      </c>
      <c r="M741" s="73">
        <f t="shared" si="108"/>
        <v>1.68</v>
      </c>
      <c r="N741" s="74">
        <f t="shared" si="109"/>
        <v>15.079999999999998</v>
      </c>
      <c r="O741" s="74">
        <f>ROUND(I741*5%/105%,2)</f>
        <v>1.05</v>
      </c>
      <c r="P741" s="42"/>
    </row>
    <row r="742" spans="1:16" s="3" customFormat="1" x14ac:dyDescent="0.25">
      <c r="A742" s="5" t="s">
        <v>7</v>
      </c>
      <c r="B742" s="5">
        <v>2030000568</v>
      </c>
      <c r="C742" s="11" t="s">
        <v>133</v>
      </c>
      <c r="D742" s="5">
        <v>10</v>
      </c>
      <c r="E742" s="5" t="s">
        <v>9</v>
      </c>
      <c r="F742" s="5" t="s">
        <v>63</v>
      </c>
      <c r="G742" s="70">
        <v>30049069</v>
      </c>
      <c r="H742" s="71">
        <v>0.12</v>
      </c>
      <c r="I742" s="72">
        <v>130.5</v>
      </c>
      <c r="J742" s="73">
        <f t="shared" si="105"/>
        <v>23.3</v>
      </c>
      <c r="K742" s="74">
        <f t="shared" si="106"/>
        <v>107.2</v>
      </c>
      <c r="L742" s="75">
        <f t="shared" si="107"/>
        <v>93.22</v>
      </c>
      <c r="M742" s="73">
        <f t="shared" si="108"/>
        <v>9.32</v>
      </c>
      <c r="N742" s="74">
        <f t="shared" si="109"/>
        <v>83.899999999999991</v>
      </c>
      <c r="O742" s="74">
        <f t="shared" ref="O742:O747" si="112">ROUND(I742*12%/112%,2)</f>
        <v>13.98</v>
      </c>
      <c r="P742" s="42"/>
    </row>
    <row r="743" spans="1:16" s="3" customFormat="1" x14ac:dyDescent="0.25">
      <c r="A743" s="5" t="s">
        <v>14</v>
      </c>
      <c r="B743" s="5">
        <v>2030000283</v>
      </c>
      <c r="C743" s="11" t="s">
        <v>117</v>
      </c>
      <c r="D743" s="5">
        <v>10</v>
      </c>
      <c r="E743" s="5" t="s">
        <v>9</v>
      </c>
      <c r="F743" s="5" t="s">
        <v>23</v>
      </c>
      <c r="G743" s="70">
        <v>30043190</v>
      </c>
      <c r="H743" s="71">
        <v>0.12</v>
      </c>
      <c r="I743" s="72">
        <v>95.1</v>
      </c>
      <c r="J743" s="73">
        <f t="shared" si="105"/>
        <v>16.98</v>
      </c>
      <c r="K743" s="74">
        <f t="shared" si="106"/>
        <v>78.11999999999999</v>
      </c>
      <c r="L743" s="75">
        <f t="shared" si="107"/>
        <v>67.929999999999993</v>
      </c>
      <c r="M743" s="73">
        <f t="shared" si="108"/>
        <v>6.79</v>
      </c>
      <c r="N743" s="74">
        <f t="shared" si="109"/>
        <v>61.139999999999986</v>
      </c>
      <c r="O743" s="74">
        <f t="shared" si="112"/>
        <v>10.19</v>
      </c>
      <c r="P743" s="42"/>
    </row>
    <row r="744" spans="1:16" s="3" customFormat="1" x14ac:dyDescent="0.25">
      <c r="A744" s="5" t="s">
        <v>14</v>
      </c>
      <c r="B744" s="5">
        <v>2040005777</v>
      </c>
      <c r="C744" s="11" t="s">
        <v>720</v>
      </c>
      <c r="D744" s="5">
        <v>15</v>
      </c>
      <c r="E744" s="5" t="s">
        <v>9</v>
      </c>
      <c r="F744" s="5" t="s">
        <v>23</v>
      </c>
      <c r="G744" s="70">
        <v>30043190</v>
      </c>
      <c r="H744" s="71">
        <v>0.12</v>
      </c>
      <c r="I744" s="72">
        <v>91.2</v>
      </c>
      <c r="J744" s="73">
        <f t="shared" si="105"/>
        <v>16.29</v>
      </c>
      <c r="K744" s="74">
        <f t="shared" si="106"/>
        <v>74.91</v>
      </c>
      <c r="L744" s="75">
        <f t="shared" si="107"/>
        <v>65.14</v>
      </c>
      <c r="M744" s="73">
        <f t="shared" si="108"/>
        <v>6.51</v>
      </c>
      <c r="N744" s="74">
        <f t="shared" si="109"/>
        <v>58.629999999999995</v>
      </c>
      <c r="O744" s="74">
        <f t="shared" si="112"/>
        <v>9.77</v>
      </c>
      <c r="P744" s="42"/>
    </row>
    <row r="745" spans="1:16" s="3" customFormat="1" x14ac:dyDescent="0.25">
      <c r="A745" s="5" t="s">
        <v>14</v>
      </c>
      <c r="B745" s="5">
        <v>2040000565</v>
      </c>
      <c r="C745" s="11" t="s">
        <v>320</v>
      </c>
      <c r="D745" s="5">
        <v>10</v>
      </c>
      <c r="E745" s="5" t="s">
        <v>9</v>
      </c>
      <c r="F745" s="5" t="s">
        <v>38</v>
      </c>
      <c r="G745" s="70">
        <v>30049088</v>
      </c>
      <c r="H745" s="71">
        <v>0.12</v>
      </c>
      <c r="I745" s="72">
        <v>126</v>
      </c>
      <c r="J745" s="73">
        <f t="shared" si="105"/>
        <v>22.5</v>
      </c>
      <c r="K745" s="74">
        <f t="shared" si="106"/>
        <v>103.5</v>
      </c>
      <c r="L745" s="75">
        <f t="shared" si="107"/>
        <v>90</v>
      </c>
      <c r="M745" s="73">
        <f t="shared" si="108"/>
        <v>9</v>
      </c>
      <c r="N745" s="74">
        <f t="shared" si="109"/>
        <v>81</v>
      </c>
      <c r="O745" s="74">
        <f t="shared" si="112"/>
        <v>13.5</v>
      </c>
      <c r="P745" s="42"/>
    </row>
    <row r="746" spans="1:16" s="3" customFormat="1" x14ac:dyDescent="0.25">
      <c r="A746" s="5" t="s">
        <v>7</v>
      </c>
      <c r="B746" s="5">
        <v>2040004017</v>
      </c>
      <c r="C746" s="11" t="s">
        <v>647</v>
      </c>
      <c r="D746" s="5" t="s">
        <v>648</v>
      </c>
      <c r="E746" s="5" t="s">
        <v>174</v>
      </c>
      <c r="F746" s="5" t="s">
        <v>40</v>
      </c>
      <c r="G746" s="70">
        <v>30049099</v>
      </c>
      <c r="H746" s="71">
        <v>0.12</v>
      </c>
      <c r="I746" s="72">
        <v>172.5</v>
      </c>
      <c r="J746" s="73">
        <f t="shared" si="105"/>
        <v>30.8</v>
      </c>
      <c r="K746" s="74">
        <f t="shared" si="106"/>
        <v>141.69999999999999</v>
      </c>
      <c r="L746" s="75">
        <f t="shared" si="107"/>
        <v>123.21999999999998</v>
      </c>
      <c r="M746" s="73">
        <f t="shared" si="108"/>
        <v>12.32</v>
      </c>
      <c r="N746" s="74">
        <f t="shared" si="109"/>
        <v>110.89999999999999</v>
      </c>
      <c r="O746" s="74">
        <f t="shared" si="112"/>
        <v>18.48</v>
      </c>
      <c r="P746" s="42"/>
    </row>
    <row r="747" spans="1:16" s="3" customFormat="1" x14ac:dyDescent="0.25">
      <c r="A747" s="5" t="s">
        <v>14</v>
      </c>
      <c r="B747" s="5">
        <v>2040000110</v>
      </c>
      <c r="C747" s="11" t="s">
        <v>177</v>
      </c>
      <c r="D747" s="5">
        <v>10</v>
      </c>
      <c r="E747" s="5" t="s">
        <v>9</v>
      </c>
      <c r="F747" s="5" t="s">
        <v>171</v>
      </c>
      <c r="G747" s="70">
        <v>30044090</v>
      </c>
      <c r="H747" s="71">
        <v>0.12</v>
      </c>
      <c r="I747" s="72">
        <v>60.16</v>
      </c>
      <c r="J747" s="73">
        <f t="shared" si="105"/>
        <v>10.74</v>
      </c>
      <c r="K747" s="74">
        <f t="shared" si="106"/>
        <v>49.419999999999995</v>
      </c>
      <c r="L747" s="75">
        <f t="shared" si="107"/>
        <v>42.969999999999992</v>
      </c>
      <c r="M747" s="73">
        <f t="shared" si="108"/>
        <v>4.3</v>
      </c>
      <c r="N747" s="74">
        <f t="shared" si="109"/>
        <v>38.669999999999995</v>
      </c>
      <c r="O747" s="74">
        <f t="shared" si="112"/>
        <v>6.45</v>
      </c>
      <c r="P747" s="42"/>
    </row>
    <row r="748" spans="1:16" s="3" customFormat="1" x14ac:dyDescent="0.25">
      <c r="A748" s="5" t="s">
        <v>14</v>
      </c>
      <c r="B748" s="5">
        <v>2040000183</v>
      </c>
      <c r="C748" s="19" t="s">
        <v>861</v>
      </c>
      <c r="D748" s="5" t="s">
        <v>982</v>
      </c>
      <c r="E748" s="5" t="s">
        <v>182</v>
      </c>
      <c r="F748" s="5" t="s">
        <v>862</v>
      </c>
      <c r="G748" s="70">
        <v>30049099</v>
      </c>
      <c r="H748" s="71">
        <v>0.05</v>
      </c>
      <c r="I748" s="72">
        <v>15225</v>
      </c>
      <c r="J748" s="73">
        <f t="shared" si="105"/>
        <v>2900</v>
      </c>
      <c r="K748" s="74">
        <f t="shared" si="106"/>
        <v>12325</v>
      </c>
      <c r="L748" s="75">
        <f t="shared" si="107"/>
        <v>11600</v>
      </c>
      <c r="M748" s="73">
        <f t="shared" si="108"/>
        <v>1160</v>
      </c>
      <c r="N748" s="74">
        <f t="shared" si="109"/>
        <v>10440</v>
      </c>
      <c r="O748" s="74">
        <f>ROUND(I748*5%/105%,2)</f>
        <v>725</v>
      </c>
      <c r="P748" s="42"/>
    </row>
    <row r="749" spans="1:16" s="3" customFormat="1" x14ac:dyDescent="0.25">
      <c r="A749" s="5" t="s">
        <v>7</v>
      </c>
      <c r="B749" s="6">
        <v>2040000297</v>
      </c>
      <c r="C749" s="7" t="s">
        <v>210</v>
      </c>
      <c r="D749" s="6">
        <v>10</v>
      </c>
      <c r="E749" s="6" t="s">
        <v>9</v>
      </c>
      <c r="F749" s="5" t="s">
        <v>10</v>
      </c>
      <c r="G749" s="70">
        <v>30042013</v>
      </c>
      <c r="H749" s="71">
        <v>0.12</v>
      </c>
      <c r="I749" s="72">
        <v>35.33</v>
      </c>
      <c r="J749" s="73">
        <f t="shared" si="105"/>
        <v>6.31</v>
      </c>
      <c r="K749" s="73">
        <f t="shared" si="106"/>
        <v>29.02</v>
      </c>
      <c r="L749" s="75">
        <f t="shared" si="107"/>
        <v>25.23</v>
      </c>
      <c r="M749" s="73">
        <f t="shared" si="108"/>
        <v>2.52</v>
      </c>
      <c r="N749" s="73">
        <f t="shared" si="109"/>
        <v>22.71</v>
      </c>
      <c r="O749" s="74">
        <f>ROUND(I749*12%/112%,2)</f>
        <v>3.79</v>
      </c>
      <c r="P749" s="42"/>
    </row>
    <row r="750" spans="1:16" s="3" customFormat="1" x14ac:dyDescent="0.25">
      <c r="A750" s="5" t="s">
        <v>7</v>
      </c>
      <c r="B750" s="5">
        <v>2030000034</v>
      </c>
      <c r="C750" s="11" t="s">
        <v>30</v>
      </c>
      <c r="D750" s="5">
        <v>10</v>
      </c>
      <c r="E750" s="5" t="s">
        <v>31</v>
      </c>
      <c r="F750" s="5" t="s">
        <v>32</v>
      </c>
      <c r="G750" s="70">
        <v>30049099</v>
      </c>
      <c r="H750" s="71">
        <v>0.12</v>
      </c>
      <c r="I750" s="72">
        <v>143</v>
      </c>
      <c r="J750" s="73">
        <f t="shared" si="105"/>
        <v>25.54</v>
      </c>
      <c r="K750" s="74">
        <f t="shared" si="106"/>
        <v>117.46000000000001</v>
      </c>
      <c r="L750" s="75">
        <f t="shared" si="107"/>
        <v>102.14000000000001</v>
      </c>
      <c r="M750" s="73">
        <f t="shared" si="108"/>
        <v>10.210000000000001</v>
      </c>
      <c r="N750" s="74">
        <f t="shared" si="109"/>
        <v>91.93</v>
      </c>
      <c r="O750" s="74">
        <f>ROUND(I750*12%/112%,2)</f>
        <v>15.32</v>
      </c>
      <c r="P750" s="42"/>
    </row>
    <row r="751" spans="1:16" s="3" customFormat="1" x14ac:dyDescent="0.25">
      <c r="A751" s="5" t="s">
        <v>14</v>
      </c>
      <c r="B751" s="5">
        <v>2040000325</v>
      </c>
      <c r="C751" s="11" t="s">
        <v>219</v>
      </c>
      <c r="D751" s="5" t="s">
        <v>220</v>
      </c>
      <c r="E751" s="5"/>
      <c r="F751" s="5" t="s">
        <v>16</v>
      </c>
      <c r="G751" s="70">
        <v>30019091</v>
      </c>
      <c r="H751" s="71">
        <v>0.05</v>
      </c>
      <c r="I751" s="72">
        <v>581.07000000000005</v>
      </c>
      <c r="J751" s="73">
        <f t="shared" si="105"/>
        <v>110.68</v>
      </c>
      <c r="K751" s="74">
        <f t="shared" si="106"/>
        <v>470.39000000000004</v>
      </c>
      <c r="L751" s="75">
        <f t="shared" si="107"/>
        <v>442.72</v>
      </c>
      <c r="M751" s="73">
        <f t="shared" si="108"/>
        <v>44.27</v>
      </c>
      <c r="N751" s="74">
        <f t="shared" si="109"/>
        <v>398.45000000000005</v>
      </c>
      <c r="O751" s="74">
        <f>ROUND(I751*5%/105%,2)</f>
        <v>27.67</v>
      </c>
      <c r="P751" s="42"/>
    </row>
    <row r="752" spans="1:16" s="3" customFormat="1" x14ac:dyDescent="0.25">
      <c r="A752" s="5" t="s">
        <v>14</v>
      </c>
      <c r="B752" s="5">
        <v>2040005899</v>
      </c>
      <c r="C752" s="11" t="s">
        <v>731</v>
      </c>
      <c r="D752" s="5">
        <v>30</v>
      </c>
      <c r="E752" s="5" t="s">
        <v>9</v>
      </c>
      <c r="F752" s="5" t="s">
        <v>16</v>
      </c>
      <c r="G752" s="70">
        <v>30045010</v>
      </c>
      <c r="H752" s="71">
        <v>0.12</v>
      </c>
      <c r="I752" s="72">
        <v>164.9</v>
      </c>
      <c r="J752" s="73">
        <f t="shared" si="105"/>
        <v>29.45</v>
      </c>
      <c r="K752" s="74">
        <f t="shared" si="106"/>
        <v>135.45000000000002</v>
      </c>
      <c r="L752" s="75">
        <f t="shared" si="107"/>
        <v>117.78000000000002</v>
      </c>
      <c r="M752" s="73">
        <f t="shared" si="108"/>
        <v>11.78</v>
      </c>
      <c r="N752" s="74">
        <f t="shared" si="109"/>
        <v>106.00000000000001</v>
      </c>
      <c r="O752" s="74">
        <f>ROUND(I752*12%/112%,2)</f>
        <v>17.670000000000002</v>
      </c>
      <c r="P752" s="42"/>
    </row>
    <row r="753" spans="1:16" s="3" customFormat="1" x14ac:dyDescent="0.25">
      <c r="A753" s="5" t="s">
        <v>14</v>
      </c>
      <c r="B753" s="5">
        <v>2040000184</v>
      </c>
      <c r="C753" s="19" t="s">
        <v>863</v>
      </c>
      <c r="D753" s="5" t="s">
        <v>882</v>
      </c>
      <c r="E753" s="5" t="s">
        <v>182</v>
      </c>
      <c r="F753" s="5" t="s">
        <v>862</v>
      </c>
      <c r="G753" s="70">
        <v>30049099</v>
      </c>
      <c r="H753" s="71">
        <v>0.05</v>
      </c>
      <c r="I753" s="72">
        <v>9240</v>
      </c>
      <c r="J753" s="73">
        <f t="shared" si="105"/>
        <v>1760</v>
      </c>
      <c r="K753" s="74">
        <f t="shared" si="106"/>
        <v>7480</v>
      </c>
      <c r="L753" s="75">
        <f t="shared" si="107"/>
        <v>7040</v>
      </c>
      <c r="M753" s="73">
        <f t="shared" si="108"/>
        <v>704</v>
      </c>
      <c r="N753" s="74">
        <f t="shared" si="109"/>
        <v>6336</v>
      </c>
      <c r="O753" s="74">
        <f>ROUND(I753*5%/105%,2)</f>
        <v>440</v>
      </c>
      <c r="P753" s="42"/>
    </row>
    <row r="754" spans="1:16" s="3" customFormat="1" x14ac:dyDescent="0.25">
      <c r="A754" s="5" t="s">
        <v>14</v>
      </c>
      <c r="B754" s="5">
        <v>2030000046</v>
      </c>
      <c r="C754" s="11" t="s">
        <v>37</v>
      </c>
      <c r="D754" s="5">
        <v>10</v>
      </c>
      <c r="E754" s="5" t="s">
        <v>9</v>
      </c>
      <c r="F754" s="5" t="s">
        <v>38</v>
      </c>
      <c r="G754" s="70">
        <v>30049081</v>
      </c>
      <c r="H754" s="71">
        <v>0.12</v>
      </c>
      <c r="I754" s="72">
        <v>31</v>
      </c>
      <c r="J754" s="73">
        <f t="shared" si="105"/>
        <v>5.54</v>
      </c>
      <c r="K754" s="74">
        <f t="shared" si="106"/>
        <v>25.46</v>
      </c>
      <c r="L754" s="75">
        <f t="shared" si="107"/>
        <v>22.14</v>
      </c>
      <c r="M754" s="73">
        <f t="shared" si="108"/>
        <v>2.21</v>
      </c>
      <c r="N754" s="74">
        <f t="shared" si="109"/>
        <v>19.93</v>
      </c>
      <c r="O754" s="74">
        <f t="shared" ref="O754:O774" si="113">ROUND(I754*12%/112%,2)</f>
        <v>3.32</v>
      </c>
      <c r="P754" s="42"/>
    </row>
    <row r="755" spans="1:16" s="3" customFormat="1" x14ac:dyDescent="0.25">
      <c r="A755" s="5" t="s">
        <v>14</v>
      </c>
      <c r="B755" s="5">
        <v>2040005778</v>
      </c>
      <c r="C755" s="11" t="s">
        <v>158</v>
      </c>
      <c r="D755" s="5">
        <v>15</v>
      </c>
      <c r="E755" s="5" t="s">
        <v>9</v>
      </c>
      <c r="F755" s="5" t="s">
        <v>23</v>
      </c>
      <c r="G755" s="70">
        <v>30043190</v>
      </c>
      <c r="H755" s="71">
        <v>0.12</v>
      </c>
      <c r="I755" s="72">
        <v>143</v>
      </c>
      <c r="J755" s="73">
        <f t="shared" si="105"/>
        <v>25.54</v>
      </c>
      <c r="K755" s="74">
        <f t="shared" si="106"/>
        <v>117.46000000000001</v>
      </c>
      <c r="L755" s="75">
        <f t="shared" si="107"/>
        <v>102.14000000000001</v>
      </c>
      <c r="M755" s="73">
        <f t="shared" si="108"/>
        <v>10.210000000000001</v>
      </c>
      <c r="N755" s="74">
        <f t="shared" si="109"/>
        <v>91.93</v>
      </c>
      <c r="O755" s="74">
        <f t="shared" si="113"/>
        <v>15.32</v>
      </c>
      <c r="P755" s="42"/>
    </row>
    <row r="756" spans="1:16" s="3" customFormat="1" x14ac:dyDescent="0.25">
      <c r="A756" s="5" t="s">
        <v>14</v>
      </c>
      <c r="B756" s="5">
        <v>2040004465</v>
      </c>
      <c r="C756" s="11" t="s">
        <v>656</v>
      </c>
      <c r="D756" s="5">
        <v>15</v>
      </c>
      <c r="E756" s="5" t="s">
        <v>9</v>
      </c>
      <c r="F756" s="5" t="s">
        <v>171</v>
      </c>
      <c r="G756" s="70">
        <v>30049099</v>
      </c>
      <c r="H756" s="71">
        <v>0.12</v>
      </c>
      <c r="I756" s="72">
        <v>176.17</v>
      </c>
      <c r="J756" s="73">
        <f t="shared" si="105"/>
        <v>31.46</v>
      </c>
      <c r="K756" s="74">
        <f t="shared" si="106"/>
        <v>144.70999999999998</v>
      </c>
      <c r="L756" s="75">
        <f t="shared" si="107"/>
        <v>125.82999999999998</v>
      </c>
      <c r="M756" s="73">
        <f t="shared" si="108"/>
        <v>12.58</v>
      </c>
      <c r="N756" s="74">
        <f t="shared" si="109"/>
        <v>113.24999999999997</v>
      </c>
      <c r="O756" s="74">
        <f t="shared" si="113"/>
        <v>18.88</v>
      </c>
      <c r="P756" s="42"/>
    </row>
    <row r="757" spans="1:16" s="3" customFormat="1" x14ac:dyDescent="0.25">
      <c r="A757" s="5" t="s">
        <v>14</v>
      </c>
      <c r="B757" s="5">
        <v>2040005894</v>
      </c>
      <c r="C757" s="9" t="s">
        <v>60</v>
      </c>
      <c r="D757" s="5">
        <v>100</v>
      </c>
      <c r="E757" s="5" t="s">
        <v>9</v>
      </c>
      <c r="F757" s="5" t="s">
        <v>23</v>
      </c>
      <c r="G757" s="70">
        <v>30049099</v>
      </c>
      <c r="H757" s="71">
        <v>0.12</v>
      </c>
      <c r="I757" s="72">
        <v>187.95</v>
      </c>
      <c r="J757" s="73">
        <f t="shared" si="105"/>
        <v>33.56</v>
      </c>
      <c r="K757" s="74">
        <f t="shared" si="106"/>
        <v>154.38999999999999</v>
      </c>
      <c r="L757" s="75">
        <f t="shared" si="107"/>
        <v>134.25</v>
      </c>
      <c r="M757" s="73">
        <f t="shared" si="108"/>
        <v>13.43</v>
      </c>
      <c r="N757" s="74">
        <f t="shared" si="109"/>
        <v>120.81999999999998</v>
      </c>
      <c r="O757" s="74">
        <f t="shared" si="113"/>
        <v>20.14</v>
      </c>
      <c r="P757" s="42"/>
    </row>
    <row r="758" spans="1:16" s="3" customFormat="1" x14ac:dyDescent="0.25">
      <c r="A758" s="5" t="s">
        <v>7</v>
      </c>
      <c r="B758" s="5">
        <v>2040003606</v>
      </c>
      <c r="C758" s="11" t="s">
        <v>598</v>
      </c>
      <c r="D758" s="5">
        <v>100</v>
      </c>
      <c r="E758" s="5" t="s">
        <v>129</v>
      </c>
      <c r="F758" s="5" t="s">
        <v>104</v>
      </c>
      <c r="G758" s="70">
        <v>30033900</v>
      </c>
      <c r="H758" s="71">
        <v>0.12</v>
      </c>
      <c r="I758" s="72">
        <v>103.8</v>
      </c>
      <c r="J758" s="73">
        <f t="shared" si="105"/>
        <v>18.54</v>
      </c>
      <c r="K758" s="74">
        <f t="shared" si="106"/>
        <v>85.259999999999991</v>
      </c>
      <c r="L758" s="75">
        <f t="shared" si="107"/>
        <v>74.139999999999986</v>
      </c>
      <c r="M758" s="73">
        <f t="shared" si="108"/>
        <v>7.41</v>
      </c>
      <c r="N758" s="74">
        <f t="shared" si="109"/>
        <v>66.72999999999999</v>
      </c>
      <c r="O758" s="74">
        <f t="shared" si="113"/>
        <v>11.12</v>
      </c>
      <c r="P758" s="42"/>
    </row>
    <row r="759" spans="1:16" s="3" customFormat="1" x14ac:dyDescent="0.25">
      <c r="A759" s="5" t="s">
        <v>7</v>
      </c>
      <c r="B759" s="5">
        <v>2040004554</v>
      </c>
      <c r="C759" s="11" t="s">
        <v>665</v>
      </c>
      <c r="D759" s="5">
        <v>10</v>
      </c>
      <c r="E759" s="5" t="s">
        <v>9</v>
      </c>
      <c r="F759" s="5" t="s">
        <v>109</v>
      </c>
      <c r="G759" s="70">
        <v>30049069</v>
      </c>
      <c r="H759" s="71">
        <v>0.12</v>
      </c>
      <c r="I759" s="72">
        <v>94.5</v>
      </c>
      <c r="J759" s="73">
        <f t="shared" si="105"/>
        <v>16.87</v>
      </c>
      <c r="K759" s="74">
        <f t="shared" si="106"/>
        <v>77.63</v>
      </c>
      <c r="L759" s="75">
        <f t="shared" si="107"/>
        <v>67.5</v>
      </c>
      <c r="M759" s="73">
        <f t="shared" si="108"/>
        <v>6.75</v>
      </c>
      <c r="N759" s="74">
        <f t="shared" si="109"/>
        <v>60.749999999999993</v>
      </c>
      <c r="O759" s="74">
        <f t="shared" si="113"/>
        <v>10.130000000000001</v>
      </c>
      <c r="P759" s="42"/>
    </row>
    <row r="760" spans="1:16" s="3" customFormat="1" x14ac:dyDescent="0.25">
      <c r="A760" s="5" t="s">
        <v>7</v>
      </c>
      <c r="B760" s="6">
        <v>2040000886</v>
      </c>
      <c r="C760" s="7" t="s">
        <v>411</v>
      </c>
      <c r="D760" s="6">
        <v>10</v>
      </c>
      <c r="E760" s="6" t="s">
        <v>9</v>
      </c>
      <c r="F760" s="5" t="s">
        <v>10</v>
      </c>
      <c r="G760" s="70">
        <v>30042019</v>
      </c>
      <c r="H760" s="71">
        <v>0.12</v>
      </c>
      <c r="I760" s="72">
        <v>89.04</v>
      </c>
      <c r="J760" s="73">
        <f t="shared" si="105"/>
        <v>15.9</v>
      </c>
      <c r="K760" s="73">
        <f t="shared" si="106"/>
        <v>73.14</v>
      </c>
      <c r="L760" s="75">
        <f t="shared" si="107"/>
        <v>63.6</v>
      </c>
      <c r="M760" s="73">
        <f t="shared" si="108"/>
        <v>6.36</v>
      </c>
      <c r="N760" s="73">
        <f t="shared" si="109"/>
        <v>57.24</v>
      </c>
      <c r="O760" s="74">
        <f t="shared" si="113"/>
        <v>9.5399999999999991</v>
      </c>
      <c r="P760" s="42"/>
    </row>
    <row r="761" spans="1:16" s="3" customFormat="1" x14ac:dyDescent="0.25">
      <c r="A761" s="5" t="s">
        <v>14</v>
      </c>
      <c r="B761" s="5">
        <v>2040003252</v>
      </c>
      <c r="C761" s="11" t="s">
        <v>563</v>
      </c>
      <c r="D761" s="5">
        <v>10</v>
      </c>
      <c r="E761" s="5" t="s">
        <v>9</v>
      </c>
      <c r="F761" s="5" t="s">
        <v>51</v>
      </c>
      <c r="G761" s="70">
        <v>30049099</v>
      </c>
      <c r="H761" s="71">
        <v>0.12</v>
      </c>
      <c r="I761" s="72">
        <v>169</v>
      </c>
      <c r="J761" s="73">
        <f t="shared" si="105"/>
        <v>30.18</v>
      </c>
      <c r="K761" s="74">
        <f t="shared" si="106"/>
        <v>138.82</v>
      </c>
      <c r="L761" s="75">
        <f t="shared" si="107"/>
        <v>120.71</v>
      </c>
      <c r="M761" s="73">
        <f t="shared" si="108"/>
        <v>12.07</v>
      </c>
      <c r="N761" s="74">
        <f t="shared" si="109"/>
        <v>108.64</v>
      </c>
      <c r="O761" s="74">
        <f t="shared" si="113"/>
        <v>18.11</v>
      </c>
      <c r="P761" s="42"/>
    </row>
    <row r="762" spans="1:16" s="3" customFormat="1" x14ac:dyDescent="0.25">
      <c r="A762" s="5" t="s">
        <v>14</v>
      </c>
      <c r="B762" s="5">
        <v>2040000111</v>
      </c>
      <c r="C762" s="11" t="s">
        <v>178</v>
      </c>
      <c r="D762" s="5">
        <v>10</v>
      </c>
      <c r="E762" s="5" t="s">
        <v>9</v>
      </c>
      <c r="F762" s="5" t="s">
        <v>171</v>
      </c>
      <c r="G762" s="70">
        <v>30044090</v>
      </c>
      <c r="H762" s="71">
        <v>0.12</v>
      </c>
      <c r="I762" s="72">
        <v>92.61</v>
      </c>
      <c r="J762" s="73">
        <f t="shared" si="105"/>
        <v>16.54</v>
      </c>
      <c r="K762" s="74">
        <f t="shared" si="106"/>
        <v>76.069999999999993</v>
      </c>
      <c r="L762" s="75">
        <f t="shared" si="107"/>
        <v>66.149999999999991</v>
      </c>
      <c r="M762" s="73">
        <f t="shared" si="108"/>
        <v>6.62</v>
      </c>
      <c r="N762" s="74">
        <f t="shared" si="109"/>
        <v>59.529999999999987</v>
      </c>
      <c r="O762" s="74">
        <f t="shared" si="113"/>
        <v>9.92</v>
      </c>
      <c r="P762" s="42"/>
    </row>
    <row r="763" spans="1:16" s="3" customFormat="1" x14ac:dyDescent="0.25">
      <c r="A763" s="5" t="s">
        <v>7</v>
      </c>
      <c r="B763" s="5">
        <v>2030000155</v>
      </c>
      <c r="C763" s="11" t="s">
        <v>75</v>
      </c>
      <c r="D763" s="5">
        <v>10</v>
      </c>
      <c r="E763" s="5" t="s">
        <v>9</v>
      </c>
      <c r="F763" s="5" t="s">
        <v>32</v>
      </c>
      <c r="G763" s="70">
        <v>30049087</v>
      </c>
      <c r="H763" s="71">
        <v>0.12</v>
      </c>
      <c r="I763" s="72">
        <v>475.4</v>
      </c>
      <c r="J763" s="73">
        <f t="shared" si="105"/>
        <v>84.89</v>
      </c>
      <c r="K763" s="74">
        <f t="shared" si="106"/>
        <v>390.51</v>
      </c>
      <c r="L763" s="75">
        <f t="shared" si="107"/>
        <v>339.57</v>
      </c>
      <c r="M763" s="73">
        <f t="shared" si="108"/>
        <v>33.96</v>
      </c>
      <c r="N763" s="74">
        <f t="shared" si="109"/>
        <v>305.61</v>
      </c>
      <c r="O763" s="74">
        <f t="shared" si="113"/>
        <v>50.94</v>
      </c>
      <c r="P763" s="42"/>
    </row>
    <row r="764" spans="1:16" s="3" customFormat="1" x14ac:dyDescent="0.25">
      <c r="A764" s="5" t="s">
        <v>14</v>
      </c>
      <c r="B764" s="5">
        <v>2040003657</v>
      </c>
      <c r="C764" s="22" t="s">
        <v>606</v>
      </c>
      <c r="D764" s="5">
        <v>30</v>
      </c>
      <c r="E764" s="5" t="s">
        <v>9</v>
      </c>
      <c r="F764" s="5" t="s">
        <v>23</v>
      </c>
      <c r="G764" s="70">
        <v>30049099</v>
      </c>
      <c r="H764" s="71">
        <v>0.12</v>
      </c>
      <c r="I764" s="72">
        <v>205.5</v>
      </c>
      <c r="J764" s="73">
        <f t="shared" si="105"/>
        <v>36.700000000000003</v>
      </c>
      <c r="K764" s="74">
        <f t="shared" si="106"/>
        <v>168.8</v>
      </c>
      <c r="L764" s="75">
        <f t="shared" si="107"/>
        <v>146.78</v>
      </c>
      <c r="M764" s="73">
        <f t="shared" si="108"/>
        <v>14.68</v>
      </c>
      <c r="N764" s="74">
        <f t="shared" si="109"/>
        <v>132.1</v>
      </c>
      <c r="O764" s="74">
        <f t="shared" si="113"/>
        <v>22.02</v>
      </c>
      <c r="P764" s="42"/>
    </row>
    <row r="765" spans="1:16" s="3" customFormat="1" x14ac:dyDescent="0.25">
      <c r="A765" s="5" t="s">
        <v>14</v>
      </c>
      <c r="B765" s="5">
        <v>2040005902</v>
      </c>
      <c r="C765" s="11" t="s">
        <v>733</v>
      </c>
      <c r="D765" s="5">
        <v>30</v>
      </c>
      <c r="E765" s="5" t="s">
        <v>9</v>
      </c>
      <c r="F765" s="5" t="s">
        <v>16</v>
      </c>
      <c r="G765" s="70">
        <v>30045010</v>
      </c>
      <c r="H765" s="71">
        <v>0.12</v>
      </c>
      <c r="I765" s="72">
        <v>386.5</v>
      </c>
      <c r="J765" s="73">
        <f t="shared" si="105"/>
        <v>69.02</v>
      </c>
      <c r="K765" s="74">
        <f t="shared" si="106"/>
        <v>317.48</v>
      </c>
      <c r="L765" s="75">
        <f t="shared" si="107"/>
        <v>276.07000000000005</v>
      </c>
      <c r="M765" s="73">
        <f t="shared" si="108"/>
        <v>27.61</v>
      </c>
      <c r="N765" s="74">
        <f t="shared" si="109"/>
        <v>248.46</v>
      </c>
      <c r="O765" s="74">
        <f t="shared" si="113"/>
        <v>41.41</v>
      </c>
      <c r="P765" s="47"/>
    </row>
    <row r="766" spans="1:16" s="3" customFormat="1" x14ac:dyDescent="0.25">
      <c r="A766" s="5" t="s">
        <v>7</v>
      </c>
      <c r="B766" s="6">
        <v>2040000470</v>
      </c>
      <c r="C766" s="7" t="s">
        <v>282</v>
      </c>
      <c r="D766" s="6" t="s">
        <v>283</v>
      </c>
      <c r="E766" s="6"/>
      <c r="F766" s="5" t="s">
        <v>10</v>
      </c>
      <c r="G766" s="70">
        <v>30042019</v>
      </c>
      <c r="H766" s="71">
        <v>0.12</v>
      </c>
      <c r="I766" s="72">
        <v>51.17</v>
      </c>
      <c r="J766" s="73">
        <f t="shared" si="105"/>
        <v>9.14</v>
      </c>
      <c r="K766" s="73">
        <f t="shared" si="106"/>
        <v>42.03</v>
      </c>
      <c r="L766" s="75">
        <f t="shared" si="107"/>
        <v>36.549999999999997</v>
      </c>
      <c r="M766" s="73">
        <f t="shared" si="108"/>
        <v>3.66</v>
      </c>
      <c r="N766" s="73">
        <f t="shared" si="109"/>
        <v>32.89</v>
      </c>
      <c r="O766" s="74">
        <f t="shared" si="113"/>
        <v>5.48</v>
      </c>
      <c r="P766" s="42"/>
    </row>
    <row r="767" spans="1:16" s="3" customFormat="1" x14ac:dyDescent="0.25">
      <c r="A767" s="5" t="s">
        <v>7</v>
      </c>
      <c r="B767" s="5">
        <v>2040000161</v>
      </c>
      <c r="C767" s="11" t="s">
        <v>183</v>
      </c>
      <c r="D767" s="5">
        <v>15</v>
      </c>
      <c r="E767" s="5" t="s">
        <v>9</v>
      </c>
      <c r="F767" s="5" t="s">
        <v>40</v>
      </c>
      <c r="G767" s="70">
        <v>30045090</v>
      </c>
      <c r="H767" s="71">
        <v>0.12</v>
      </c>
      <c r="I767" s="72">
        <v>89.5</v>
      </c>
      <c r="J767" s="73">
        <f t="shared" si="105"/>
        <v>15.98</v>
      </c>
      <c r="K767" s="74">
        <f t="shared" si="106"/>
        <v>73.52</v>
      </c>
      <c r="L767" s="75">
        <f t="shared" si="107"/>
        <v>63.929999999999993</v>
      </c>
      <c r="M767" s="73">
        <f t="shared" si="108"/>
        <v>6.39</v>
      </c>
      <c r="N767" s="74">
        <f t="shared" si="109"/>
        <v>57.539999999999992</v>
      </c>
      <c r="O767" s="74">
        <f t="shared" si="113"/>
        <v>9.59</v>
      </c>
      <c r="P767" s="42"/>
    </row>
    <row r="768" spans="1:16" s="3" customFormat="1" x14ac:dyDescent="0.25">
      <c r="A768" s="5" t="s">
        <v>7</v>
      </c>
      <c r="B768" s="5">
        <v>2040005921</v>
      </c>
      <c r="C768" s="15" t="s">
        <v>737</v>
      </c>
      <c r="D768" s="5">
        <v>4</v>
      </c>
      <c r="E768" s="8" t="s">
        <v>9</v>
      </c>
      <c r="F768" s="5" t="s">
        <v>32</v>
      </c>
      <c r="G768" s="70">
        <v>30042063</v>
      </c>
      <c r="H768" s="71">
        <v>0.12</v>
      </c>
      <c r="I768" s="72">
        <v>196.09</v>
      </c>
      <c r="J768" s="73">
        <f t="shared" si="105"/>
        <v>35.020000000000003</v>
      </c>
      <c r="K768" s="74">
        <f t="shared" si="106"/>
        <v>161.07</v>
      </c>
      <c r="L768" s="75">
        <f t="shared" si="107"/>
        <v>140.06</v>
      </c>
      <c r="M768" s="73">
        <f t="shared" si="108"/>
        <v>14.01</v>
      </c>
      <c r="N768" s="74">
        <f t="shared" si="109"/>
        <v>126.05</v>
      </c>
      <c r="O768" s="74">
        <f t="shared" si="113"/>
        <v>21.01</v>
      </c>
      <c r="P768" s="42"/>
    </row>
    <row r="769" spans="1:16" s="3" customFormat="1" x14ac:dyDescent="0.25">
      <c r="A769" s="5" t="s">
        <v>14</v>
      </c>
      <c r="B769" s="5">
        <v>2040005756</v>
      </c>
      <c r="C769" s="11" t="s">
        <v>148</v>
      </c>
      <c r="D769" s="5">
        <v>30</v>
      </c>
      <c r="E769" s="5" t="s">
        <v>9</v>
      </c>
      <c r="F769" s="5" t="s">
        <v>38</v>
      </c>
      <c r="G769" s="70">
        <v>30049081</v>
      </c>
      <c r="H769" s="71">
        <v>0.12</v>
      </c>
      <c r="I769" s="72">
        <v>52.6</v>
      </c>
      <c r="J769" s="73">
        <f t="shared" si="105"/>
        <v>9.39</v>
      </c>
      <c r="K769" s="74">
        <f t="shared" si="106"/>
        <v>43.21</v>
      </c>
      <c r="L769" s="75">
        <f t="shared" si="107"/>
        <v>37.57</v>
      </c>
      <c r="M769" s="73">
        <f t="shared" si="108"/>
        <v>3.76</v>
      </c>
      <c r="N769" s="74">
        <f t="shared" si="109"/>
        <v>33.81</v>
      </c>
      <c r="O769" s="74">
        <f t="shared" si="113"/>
        <v>5.64</v>
      </c>
      <c r="P769" s="42"/>
    </row>
    <row r="770" spans="1:16" s="3" customFormat="1" x14ac:dyDescent="0.25">
      <c r="A770" s="5" t="s">
        <v>7</v>
      </c>
      <c r="B770" s="5">
        <v>2040003254</v>
      </c>
      <c r="C770" s="11" t="s">
        <v>565</v>
      </c>
      <c r="D770" s="5">
        <v>10</v>
      </c>
      <c r="E770" s="5" t="s">
        <v>9</v>
      </c>
      <c r="F770" s="5" t="s">
        <v>63</v>
      </c>
      <c r="G770" s="70">
        <v>30049069</v>
      </c>
      <c r="H770" s="71">
        <v>0.12</v>
      </c>
      <c r="I770" s="72">
        <v>112</v>
      </c>
      <c r="J770" s="73">
        <f t="shared" si="105"/>
        <v>20</v>
      </c>
      <c r="K770" s="74">
        <f t="shared" si="106"/>
        <v>92</v>
      </c>
      <c r="L770" s="75">
        <f t="shared" si="107"/>
        <v>80</v>
      </c>
      <c r="M770" s="73">
        <f t="shared" si="108"/>
        <v>8</v>
      </c>
      <c r="N770" s="74">
        <f t="shared" si="109"/>
        <v>72</v>
      </c>
      <c r="O770" s="74">
        <f t="shared" si="113"/>
        <v>12</v>
      </c>
      <c r="P770" s="42"/>
    </row>
    <row r="771" spans="1:16" s="3" customFormat="1" x14ac:dyDescent="0.25">
      <c r="A771" s="5" t="s">
        <v>7</v>
      </c>
      <c r="B771" s="5">
        <v>2040005505</v>
      </c>
      <c r="C771" s="11" t="s">
        <v>702</v>
      </c>
      <c r="D771" s="5">
        <v>5</v>
      </c>
      <c r="E771" s="5" t="s">
        <v>129</v>
      </c>
      <c r="F771" s="5" t="s">
        <v>104</v>
      </c>
      <c r="G771" s="70" t="s">
        <v>225</v>
      </c>
      <c r="H771" s="71">
        <v>0.12</v>
      </c>
      <c r="I771" s="72">
        <v>57.9</v>
      </c>
      <c r="J771" s="73">
        <f t="shared" si="105"/>
        <v>10.34</v>
      </c>
      <c r="K771" s="74">
        <f t="shared" si="106"/>
        <v>47.56</v>
      </c>
      <c r="L771" s="75">
        <f t="shared" si="107"/>
        <v>41.36</v>
      </c>
      <c r="M771" s="73">
        <f t="shared" si="108"/>
        <v>4.1399999999999997</v>
      </c>
      <c r="N771" s="74">
        <f t="shared" si="109"/>
        <v>37.22</v>
      </c>
      <c r="O771" s="74">
        <f t="shared" si="113"/>
        <v>6.2</v>
      </c>
      <c r="P771" s="42"/>
    </row>
    <row r="772" spans="1:16" s="3" customFormat="1" x14ac:dyDescent="0.25">
      <c r="A772" s="5" t="s">
        <v>14</v>
      </c>
      <c r="B772" s="5">
        <v>2040000363</v>
      </c>
      <c r="C772" s="11" t="s">
        <v>241</v>
      </c>
      <c r="D772" s="5">
        <v>30</v>
      </c>
      <c r="E772" s="5" t="s">
        <v>9</v>
      </c>
      <c r="F772" s="5" t="s">
        <v>21</v>
      </c>
      <c r="G772" s="70">
        <v>30045039</v>
      </c>
      <c r="H772" s="71">
        <v>0.12</v>
      </c>
      <c r="I772" s="72">
        <v>142.4</v>
      </c>
      <c r="J772" s="73">
        <f t="shared" si="105"/>
        <v>25.43</v>
      </c>
      <c r="K772" s="74">
        <f t="shared" si="106"/>
        <v>116.97</v>
      </c>
      <c r="L772" s="75">
        <f t="shared" si="107"/>
        <v>101.71</v>
      </c>
      <c r="M772" s="73">
        <f t="shared" si="108"/>
        <v>10.17</v>
      </c>
      <c r="N772" s="74">
        <f t="shared" si="109"/>
        <v>91.539999999999992</v>
      </c>
      <c r="O772" s="74">
        <f t="shared" si="113"/>
        <v>15.26</v>
      </c>
      <c r="P772" s="42"/>
    </row>
    <row r="773" spans="1:16" s="3" customFormat="1" x14ac:dyDescent="0.25">
      <c r="A773" s="5" t="s">
        <v>14</v>
      </c>
      <c r="B773" s="5">
        <v>2030000634</v>
      </c>
      <c r="C773" s="9" t="s">
        <v>136</v>
      </c>
      <c r="D773" s="5">
        <v>15</v>
      </c>
      <c r="E773" s="5" t="s">
        <v>9</v>
      </c>
      <c r="F773" s="5" t="s">
        <v>51</v>
      </c>
      <c r="G773" s="70">
        <v>30042019</v>
      </c>
      <c r="H773" s="71">
        <v>0.12</v>
      </c>
      <c r="I773" s="72">
        <v>76.19</v>
      </c>
      <c r="J773" s="73">
        <f t="shared" si="105"/>
        <v>13.61</v>
      </c>
      <c r="K773" s="74">
        <f t="shared" si="106"/>
        <v>62.58</v>
      </c>
      <c r="L773" s="75">
        <f t="shared" si="107"/>
        <v>54.42</v>
      </c>
      <c r="M773" s="73">
        <f t="shared" si="108"/>
        <v>5.44</v>
      </c>
      <c r="N773" s="74">
        <f t="shared" si="109"/>
        <v>48.980000000000004</v>
      </c>
      <c r="O773" s="74">
        <f t="shared" si="113"/>
        <v>8.16</v>
      </c>
      <c r="P773" s="42"/>
    </row>
    <row r="774" spans="1:16" s="3" customFormat="1" x14ac:dyDescent="0.25">
      <c r="A774" s="5" t="s">
        <v>7</v>
      </c>
      <c r="B774" s="5">
        <v>2040005805</v>
      </c>
      <c r="C774" s="11" t="s">
        <v>723</v>
      </c>
      <c r="D774" s="5">
        <v>10</v>
      </c>
      <c r="E774" s="5" t="s">
        <v>31</v>
      </c>
      <c r="F774" s="5" t="s">
        <v>32</v>
      </c>
      <c r="G774" s="70">
        <v>30049039</v>
      </c>
      <c r="H774" s="71">
        <v>0.12</v>
      </c>
      <c r="I774" s="72">
        <v>113.5</v>
      </c>
      <c r="J774" s="73">
        <f t="shared" si="105"/>
        <v>20.27</v>
      </c>
      <c r="K774" s="74">
        <f t="shared" si="106"/>
        <v>93.23</v>
      </c>
      <c r="L774" s="75">
        <f t="shared" si="107"/>
        <v>81.070000000000007</v>
      </c>
      <c r="M774" s="73">
        <f t="shared" si="108"/>
        <v>8.11</v>
      </c>
      <c r="N774" s="74">
        <f t="shared" si="109"/>
        <v>72.960000000000008</v>
      </c>
      <c r="O774" s="74">
        <f t="shared" si="113"/>
        <v>12.16</v>
      </c>
      <c r="P774" s="42"/>
    </row>
    <row r="775" spans="1:16" s="3" customFormat="1" x14ac:dyDescent="0.25">
      <c r="A775" s="5" t="s">
        <v>14</v>
      </c>
      <c r="B775" s="5">
        <v>2040003744</v>
      </c>
      <c r="C775" s="11" t="s">
        <v>919</v>
      </c>
      <c r="D775" s="5">
        <v>10</v>
      </c>
      <c r="E775" s="5" t="s">
        <v>9</v>
      </c>
      <c r="F775" s="5" t="s">
        <v>92</v>
      </c>
      <c r="G775" s="70">
        <v>21069099</v>
      </c>
      <c r="H775" s="71">
        <v>0.18</v>
      </c>
      <c r="I775" s="72">
        <v>173</v>
      </c>
      <c r="J775" s="73">
        <f t="shared" si="105"/>
        <v>29.32</v>
      </c>
      <c r="K775" s="74">
        <f t="shared" si="106"/>
        <v>143.68</v>
      </c>
      <c r="L775" s="75">
        <f t="shared" si="107"/>
        <v>117.29</v>
      </c>
      <c r="M775" s="73">
        <f t="shared" si="108"/>
        <v>11.73</v>
      </c>
      <c r="N775" s="74">
        <f t="shared" si="109"/>
        <v>105.56000000000002</v>
      </c>
      <c r="O775" s="74">
        <f>ROUND(I775*18%/118%,2)</f>
        <v>26.39</v>
      </c>
      <c r="P775" s="42"/>
    </row>
    <row r="776" spans="1:16" s="3" customFormat="1" x14ac:dyDescent="0.25">
      <c r="A776" s="5" t="s">
        <v>14</v>
      </c>
      <c r="B776" s="5">
        <v>2040005867</v>
      </c>
      <c r="C776" s="11" t="s">
        <v>726</v>
      </c>
      <c r="D776" s="5">
        <v>7</v>
      </c>
      <c r="E776" s="5" t="s">
        <v>31</v>
      </c>
      <c r="F776" s="5" t="s">
        <v>92</v>
      </c>
      <c r="G776" s="70" t="s">
        <v>367</v>
      </c>
      <c r="H776" s="71">
        <v>0.12</v>
      </c>
      <c r="I776" s="72">
        <v>175</v>
      </c>
      <c r="J776" s="73">
        <f t="shared" si="105"/>
        <v>31.25</v>
      </c>
      <c r="K776" s="74">
        <f t="shared" si="106"/>
        <v>143.75</v>
      </c>
      <c r="L776" s="75">
        <f t="shared" si="107"/>
        <v>125</v>
      </c>
      <c r="M776" s="73">
        <f t="shared" si="108"/>
        <v>12.5</v>
      </c>
      <c r="N776" s="74">
        <f t="shared" si="109"/>
        <v>112.5</v>
      </c>
      <c r="O776" s="74">
        <f t="shared" ref="O776:O795" si="114">ROUND(I776*12%/112%,2)</f>
        <v>18.75</v>
      </c>
      <c r="P776" s="42"/>
    </row>
    <row r="777" spans="1:16" s="3" customFormat="1" x14ac:dyDescent="0.25">
      <c r="A777" s="5" t="s">
        <v>14</v>
      </c>
      <c r="B777" s="5">
        <v>2040005901</v>
      </c>
      <c r="C777" s="11" t="s">
        <v>99</v>
      </c>
      <c r="D777" s="5">
        <v>30</v>
      </c>
      <c r="E777" s="5" t="s">
        <v>9</v>
      </c>
      <c r="F777" s="5" t="s">
        <v>16</v>
      </c>
      <c r="G777" s="70">
        <v>30045010</v>
      </c>
      <c r="H777" s="71">
        <v>0.12</v>
      </c>
      <c r="I777" s="72">
        <v>329.7</v>
      </c>
      <c r="J777" s="73">
        <f t="shared" si="105"/>
        <v>58.87</v>
      </c>
      <c r="K777" s="74">
        <f t="shared" si="106"/>
        <v>270.83</v>
      </c>
      <c r="L777" s="75">
        <f t="shared" si="107"/>
        <v>235.5</v>
      </c>
      <c r="M777" s="73">
        <f t="shared" si="108"/>
        <v>23.55</v>
      </c>
      <c r="N777" s="74">
        <f t="shared" si="109"/>
        <v>211.95</v>
      </c>
      <c r="O777" s="74">
        <f t="shared" si="114"/>
        <v>35.33</v>
      </c>
      <c r="P777" s="42"/>
    </row>
    <row r="778" spans="1:16" s="3" customFormat="1" x14ac:dyDescent="0.25">
      <c r="A778" s="5" t="s">
        <v>7</v>
      </c>
      <c r="B778" s="5">
        <v>2030000154</v>
      </c>
      <c r="C778" s="9" t="s">
        <v>74</v>
      </c>
      <c r="D778" s="5">
        <v>10</v>
      </c>
      <c r="E778" s="5" t="s">
        <v>31</v>
      </c>
      <c r="F778" s="5" t="s">
        <v>63</v>
      </c>
      <c r="G778" s="70">
        <v>30045036</v>
      </c>
      <c r="H778" s="71">
        <v>0.12</v>
      </c>
      <c r="I778" s="72">
        <v>194</v>
      </c>
      <c r="J778" s="73">
        <f t="shared" si="105"/>
        <v>34.64</v>
      </c>
      <c r="K778" s="74">
        <f t="shared" si="106"/>
        <v>159.36000000000001</v>
      </c>
      <c r="L778" s="75">
        <f t="shared" si="107"/>
        <v>138.57000000000002</v>
      </c>
      <c r="M778" s="73">
        <f t="shared" si="108"/>
        <v>13.86</v>
      </c>
      <c r="N778" s="74">
        <f t="shared" si="109"/>
        <v>124.71000000000001</v>
      </c>
      <c r="O778" s="74">
        <f t="shared" si="114"/>
        <v>20.79</v>
      </c>
      <c r="P778" s="42"/>
    </row>
    <row r="779" spans="1:16" s="3" customFormat="1" x14ac:dyDescent="0.25">
      <c r="A779" s="5" t="s">
        <v>14</v>
      </c>
      <c r="B779" s="5">
        <v>2040001491</v>
      </c>
      <c r="C779" s="11" t="s">
        <v>546</v>
      </c>
      <c r="D779" s="5">
        <v>2</v>
      </c>
      <c r="E779" s="5" t="s">
        <v>182</v>
      </c>
      <c r="F779" s="5" t="s">
        <v>16</v>
      </c>
      <c r="G779" s="70">
        <v>30045010</v>
      </c>
      <c r="H779" s="71">
        <v>0.12</v>
      </c>
      <c r="I779" s="72">
        <v>32700</v>
      </c>
      <c r="J779" s="73">
        <f t="shared" si="105"/>
        <v>5839.29</v>
      </c>
      <c r="K779" s="74">
        <f t="shared" si="106"/>
        <v>26860.71</v>
      </c>
      <c r="L779" s="75">
        <f t="shared" si="107"/>
        <v>23357.14</v>
      </c>
      <c r="M779" s="73">
        <f t="shared" si="108"/>
        <v>2335.71</v>
      </c>
      <c r="N779" s="74">
        <f t="shared" si="109"/>
        <v>21021.43</v>
      </c>
      <c r="O779" s="74">
        <f t="shared" si="114"/>
        <v>3503.57</v>
      </c>
      <c r="P779" s="42"/>
    </row>
    <row r="780" spans="1:16" s="3" customFormat="1" x14ac:dyDescent="0.25">
      <c r="A780" s="5" t="s">
        <v>7</v>
      </c>
      <c r="B780" s="5">
        <v>2040005758</v>
      </c>
      <c r="C780" s="11" t="s">
        <v>151</v>
      </c>
      <c r="D780" s="5">
        <v>10</v>
      </c>
      <c r="E780" s="5" t="s">
        <v>9</v>
      </c>
      <c r="F780" s="5" t="s">
        <v>40</v>
      </c>
      <c r="G780" s="70">
        <v>30049031</v>
      </c>
      <c r="H780" s="71">
        <v>0.12</v>
      </c>
      <c r="I780" s="72">
        <v>31.73</v>
      </c>
      <c r="J780" s="73">
        <f t="shared" si="105"/>
        <v>5.67</v>
      </c>
      <c r="K780" s="74">
        <f t="shared" si="106"/>
        <v>26.060000000000002</v>
      </c>
      <c r="L780" s="75">
        <f t="shared" si="107"/>
        <v>22.660000000000004</v>
      </c>
      <c r="M780" s="73">
        <f t="shared" si="108"/>
        <v>2.27</v>
      </c>
      <c r="N780" s="74">
        <f t="shared" si="109"/>
        <v>20.390000000000004</v>
      </c>
      <c r="O780" s="74">
        <f t="shared" si="114"/>
        <v>3.4</v>
      </c>
      <c r="P780" s="42"/>
    </row>
    <row r="781" spans="1:16" s="3" customFormat="1" x14ac:dyDescent="0.25">
      <c r="A781" s="5" t="s">
        <v>14</v>
      </c>
      <c r="B781" s="5">
        <v>2030000152</v>
      </c>
      <c r="C781" s="9" t="s">
        <v>72</v>
      </c>
      <c r="D781" s="5">
        <v>10</v>
      </c>
      <c r="E781" s="5" t="s">
        <v>9</v>
      </c>
      <c r="F781" s="5" t="s">
        <v>38</v>
      </c>
      <c r="G781" s="70">
        <v>30049082</v>
      </c>
      <c r="H781" s="71">
        <v>0.12</v>
      </c>
      <c r="I781" s="72">
        <v>30.83</v>
      </c>
      <c r="J781" s="73">
        <f t="shared" si="105"/>
        <v>5.51</v>
      </c>
      <c r="K781" s="74">
        <f t="shared" si="106"/>
        <v>25.32</v>
      </c>
      <c r="L781" s="75">
        <f t="shared" si="107"/>
        <v>22.02</v>
      </c>
      <c r="M781" s="73">
        <f t="shared" si="108"/>
        <v>2.2000000000000002</v>
      </c>
      <c r="N781" s="74">
        <f t="shared" si="109"/>
        <v>19.82</v>
      </c>
      <c r="O781" s="74">
        <f t="shared" si="114"/>
        <v>3.3</v>
      </c>
      <c r="P781" s="42"/>
    </row>
    <row r="782" spans="1:16" s="3" customFormat="1" x14ac:dyDescent="0.25">
      <c r="A782" s="5" t="s">
        <v>7</v>
      </c>
      <c r="B782" s="5">
        <v>2040005015</v>
      </c>
      <c r="C782" s="9" t="s">
        <v>684</v>
      </c>
      <c r="D782" s="5">
        <v>2</v>
      </c>
      <c r="E782" s="5" t="s">
        <v>12</v>
      </c>
      <c r="F782" s="5" t="s">
        <v>40</v>
      </c>
      <c r="G782" s="70">
        <v>30049087</v>
      </c>
      <c r="H782" s="71">
        <v>0.12</v>
      </c>
      <c r="I782" s="72">
        <v>4.78</v>
      </c>
      <c r="J782" s="73">
        <f t="shared" si="105"/>
        <v>0.85</v>
      </c>
      <c r="K782" s="74">
        <f t="shared" si="106"/>
        <v>3.93</v>
      </c>
      <c r="L782" s="75">
        <f t="shared" si="107"/>
        <v>3.42</v>
      </c>
      <c r="M782" s="73">
        <f t="shared" si="108"/>
        <v>0.34</v>
      </c>
      <c r="N782" s="74">
        <f t="shared" si="109"/>
        <v>3.08</v>
      </c>
      <c r="O782" s="74">
        <f t="shared" si="114"/>
        <v>0.51</v>
      </c>
      <c r="P782" s="42"/>
    </row>
    <row r="783" spans="1:16" s="3" customFormat="1" x14ac:dyDescent="0.25">
      <c r="A783" s="5" t="s">
        <v>14</v>
      </c>
      <c r="B783" s="5">
        <v>2030000097</v>
      </c>
      <c r="C783" s="11" t="s">
        <v>52</v>
      </c>
      <c r="D783" s="5">
        <v>10</v>
      </c>
      <c r="E783" s="5" t="s">
        <v>9</v>
      </c>
      <c r="F783" s="5" t="s">
        <v>38</v>
      </c>
      <c r="G783" s="70">
        <v>30049079</v>
      </c>
      <c r="H783" s="71">
        <v>0.12</v>
      </c>
      <c r="I783" s="72">
        <v>53.5</v>
      </c>
      <c r="J783" s="73">
        <f t="shared" si="105"/>
        <v>9.5500000000000007</v>
      </c>
      <c r="K783" s="74">
        <f t="shared" si="106"/>
        <v>43.95</v>
      </c>
      <c r="L783" s="75">
        <f t="shared" si="107"/>
        <v>38.22</v>
      </c>
      <c r="M783" s="73">
        <f t="shared" si="108"/>
        <v>3.82</v>
      </c>
      <c r="N783" s="74">
        <f t="shared" si="109"/>
        <v>34.400000000000006</v>
      </c>
      <c r="O783" s="74">
        <f t="shared" si="114"/>
        <v>5.73</v>
      </c>
      <c r="P783" s="42"/>
    </row>
    <row r="784" spans="1:16" s="3" customFormat="1" x14ac:dyDescent="0.25">
      <c r="A784" s="5" t="s">
        <v>7</v>
      </c>
      <c r="B784" s="5">
        <v>2040004016</v>
      </c>
      <c r="C784" s="19" t="s">
        <v>645</v>
      </c>
      <c r="D784" s="5" t="s">
        <v>646</v>
      </c>
      <c r="E784" s="5" t="s">
        <v>174</v>
      </c>
      <c r="F784" s="5" t="s">
        <v>40</v>
      </c>
      <c r="G784" s="70">
        <v>30049099</v>
      </c>
      <c r="H784" s="71">
        <v>0.12</v>
      </c>
      <c r="I784" s="72">
        <v>93.4</v>
      </c>
      <c r="J784" s="73">
        <f t="shared" ref="J784:J841" si="115">ROUND((I784-O784)*20%,2)</f>
        <v>16.68</v>
      </c>
      <c r="K784" s="74">
        <f t="shared" ref="K784:K841" si="116">+I784-J784</f>
        <v>76.72</v>
      </c>
      <c r="L784" s="75">
        <f t="shared" ref="L784:L841" si="117">K784-O784</f>
        <v>66.709999999999994</v>
      </c>
      <c r="M784" s="73">
        <f t="shared" ref="M784:M841" si="118">ROUND((K784-O784)*10%,2)</f>
        <v>6.67</v>
      </c>
      <c r="N784" s="74">
        <f t="shared" ref="N784:N841" si="119">+K784-M784-O784</f>
        <v>60.04</v>
      </c>
      <c r="O784" s="74">
        <f t="shared" si="114"/>
        <v>10.01</v>
      </c>
      <c r="P784" s="42"/>
    </row>
    <row r="785" spans="1:16" s="3" customFormat="1" x14ac:dyDescent="0.25">
      <c r="A785" s="5" t="s">
        <v>7</v>
      </c>
      <c r="B785" s="5">
        <v>2040000250</v>
      </c>
      <c r="C785" s="9" t="s">
        <v>188</v>
      </c>
      <c r="D785" s="5">
        <v>15</v>
      </c>
      <c r="E785" s="5" t="s">
        <v>9</v>
      </c>
      <c r="F785" s="5" t="s">
        <v>83</v>
      </c>
      <c r="G785" s="70">
        <v>30045090</v>
      </c>
      <c r="H785" s="71">
        <v>0.12</v>
      </c>
      <c r="I785" s="72">
        <v>17.100000000000001</v>
      </c>
      <c r="J785" s="73">
        <f t="shared" si="115"/>
        <v>3.05</v>
      </c>
      <c r="K785" s="74">
        <f t="shared" si="116"/>
        <v>14.05</v>
      </c>
      <c r="L785" s="75">
        <f t="shared" si="117"/>
        <v>12.22</v>
      </c>
      <c r="M785" s="73">
        <f t="shared" si="118"/>
        <v>1.22</v>
      </c>
      <c r="N785" s="74">
        <f t="shared" si="119"/>
        <v>11</v>
      </c>
      <c r="O785" s="74">
        <f t="shared" si="114"/>
        <v>1.83</v>
      </c>
      <c r="P785" s="42"/>
    </row>
    <row r="786" spans="1:16" s="3" customFormat="1" x14ac:dyDescent="0.25">
      <c r="A786" s="5" t="s">
        <v>14</v>
      </c>
      <c r="B786" s="5">
        <v>2040001421</v>
      </c>
      <c r="C786" s="11" t="s">
        <v>514</v>
      </c>
      <c r="D786" s="5">
        <v>14</v>
      </c>
      <c r="E786" s="5" t="s">
        <v>9</v>
      </c>
      <c r="F786" s="5" t="s">
        <v>515</v>
      </c>
      <c r="G786" s="70">
        <v>30049099</v>
      </c>
      <c r="H786" s="71">
        <v>0.12</v>
      </c>
      <c r="I786" s="72">
        <v>360.5</v>
      </c>
      <c r="J786" s="73">
        <f t="shared" si="115"/>
        <v>64.37</v>
      </c>
      <c r="K786" s="74">
        <f t="shared" si="116"/>
        <v>296.13</v>
      </c>
      <c r="L786" s="75">
        <f t="shared" si="117"/>
        <v>257.5</v>
      </c>
      <c r="M786" s="73">
        <f t="shared" si="118"/>
        <v>25.75</v>
      </c>
      <c r="N786" s="74">
        <f t="shared" si="119"/>
        <v>231.75</v>
      </c>
      <c r="O786" s="74">
        <f t="shared" si="114"/>
        <v>38.630000000000003</v>
      </c>
      <c r="P786" s="42"/>
    </row>
    <row r="787" spans="1:16" s="3" customFormat="1" x14ac:dyDescent="0.25">
      <c r="A787" s="5" t="s">
        <v>7</v>
      </c>
      <c r="B787" s="5">
        <v>2030000151</v>
      </c>
      <c r="C787" s="11" t="s">
        <v>71</v>
      </c>
      <c r="D787" s="5">
        <v>10</v>
      </c>
      <c r="E787" s="5" t="s">
        <v>9</v>
      </c>
      <c r="F787" s="5" t="s">
        <v>63</v>
      </c>
      <c r="G787" s="70">
        <v>30049099</v>
      </c>
      <c r="H787" s="71">
        <v>0.12</v>
      </c>
      <c r="I787" s="72">
        <v>181.65</v>
      </c>
      <c r="J787" s="73">
        <f t="shared" si="115"/>
        <v>32.44</v>
      </c>
      <c r="K787" s="74">
        <f t="shared" si="116"/>
        <v>149.21</v>
      </c>
      <c r="L787" s="75">
        <f t="shared" si="117"/>
        <v>129.75</v>
      </c>
      <c r="M787" s="73">
        <f t="shared" si="118"/>
        <v>12.98</v>
      </c>
      <c r="N787" s="74">
        <f t="shared" si="119"/>
        <v>116.77000000000001</v>
      </c>
      <c r="O787" s="74">
        <f t="shared" si="114"/>
        <v>19.46</v>
      </c>
      <c r="P787" s="42"/>
    </row>
    <row r="788" spans="1:16" s="3" customFormat="1" x14ac:dyDescent="0.25">
      <c r="A788" s="5" t="s">
        <v>7</v>
      </c>
      <c r="B788" s="5">
        <v>2030000042</v>
      </c>
      <c r="C788" s="11" t="s">
        <v>36</v>
      </c>
      <c r="D788" s="5">
        <v>15</v>
      </c>
      <c r="E788" s="5" t="s">
        <v>9</v>
      </c>
      <c r="F788" s="5" t="s">
        <v>32</v>
      </c>
      <c r="G788" s="70">
        <v>30049022</v>
      </c>
      <c r="H788" s="71">
        <v>0.12</v>
      </c>
      <c r="I788" s="72">
        <v>11.97</v>
      </c>
      <c r="J788" s="73">
        <f t="shared" si="115"/>
        <v>2.14</v>
      </c>
      <c r="K788" s="74">
        <f t="shared" si="116"/>
        <v>9.83</v>
      </c>
      <c r="L788" s="75">
        <f t="shared" si="117"/>
        <v>8.5500000000000007</v>
      </c>
      <c r="M788" s="73">
        <f t="shared" si="118"/>
        <v>0.86</v>
      </c>
      <c r="N788" s="74">
        <f t="shared" si="119"/>
        <v>7.69</v>
      </c>
      <c r="O788" s="74">
        <f t="shared" si="114"/>
        <v>1.28</v>
      </c>
      <c r="P788" s="42"/>
    </row>
    <row r="789" spans="1:16" s="3" customFormat="1" x14ac:dyDescent="0.25">
      <c r="A789" s="5" t="s">
        <v>14</v>
      </c>
      <c r="B789" s="5">
        <v>2040005895</v>
      </c>
      <c r="C789" s="9" t="s">
        <v>58</v>
      </c>
      <c r="D789" s="5">
        <v>100</v>
      </c>
      <c r="E789" s="5" t="s">
        <v>9</v>
      </c>
      <c r="F789" s="5" t="s">
        <v>23</v>
      </c>
      <c r="G789" s="70">
        <v>30049099</v>
      </c>
      <c r="H789" s="71">
        <v>0.12</v>
      </c>
      <c r="I789" s="72">
        <v>366.17</v>
      </c>
      <c r="J789" s="73">
        <f t="shared" si="115"/>
        <v>65.39</v>
      </c>
      <c r="K789" s="74">
        <f t="shared" si="116"/>
        <v>300.78000000000003</v>
      </c>
      <c r="L789" s="75">
        <f t="shared" si="117"/>
        <v>261.55</v>
      </c>
      <c r="M789" s="73">
        <f t="shared" si="118"/>
        <v>26.16</v>
      </c>
      <c r="N789" s="74">
        <f t="shared" si="119"/>
        <v>235.39000000000001</v>
      </c>
      <c r="O789" s="74">
        <f t="shared" si="114"/>
        <v>39.229999999999997</v>
      </c>
      <c r="P789" s="42"/>
    </row>
    <row r="790" spans="1:16" s="3" customFormat="1" x14ac:dyDescent="0.25">
      <c r="A790" s="5" t="s">
        <v>7</v>
      </c>
      <c r="B790" s="5">
        <v>2030000243</v>
      </c>
      <c r="C790" s="19" t="s">
        <v>105</v>
      </c>
      <c r="D790" s="5">
        <v>15</v>
      </c>
      <c r="E790" s="5" t="s">
        <v>9</v>
      </c>
      <c r="F790" s="5" t="s">
        <v>104</v>
      </c>
      <c r="G790" s="70">
        <v>30045090</v>
      </c>
      <c r="H790" s="71">
        <v>0.12</v>
      </c>
      <c r="I790" s="72">
        <v>13.49</v>
      </c>
      <c r="J790" s="73">
        <f t="shared" si="115"/>
        <v>2.41</v>
      </c>
      <c r="K790" s="74">
        <f t="shared" si="116"/>
        <v>11.08</v>
      </c>
      <c r="L790" s="75">
        <f t="shared" si="117"/>
        <v>9.6300000000000008</v>
      </c>
      <c r="M790" s="73">
        <f t="shared" si="118"/>
        <v>0.96</v>
      </c>
      <c r="N790" s="74">
        <f t="shared" si="119"/>
        <v>8.6700000000000017</v>
      </c>
      <c r="O790" s="74">
        <f t="shared" si="114"/>
        <v>1.45</v>
      </c>
      <c r="P790" s="42"/>
    </row>
    <row r="791" spans="1:16" s="3" customFormat="1" x14ac:dyDescent="0.25">
      <c r="A791" s="5" t="s">
        <v>14</v>
      </c>
      <c r="B791" s="5">
        <v>2030000192</v>
      </c>
      <c r="C791" s="11" t="s">
        <v>87</v>
      </c>
      <c r="D791" s="5">
        <v>10</v>
      </c>
      <c r="E791" s="5" t="s">
        <v>31</v>
      </c>
      <c r="F791" s="5" t="s">
        <v>23</v>
      </c>
      <c r="G791" s="70">
        <v>30045090</v>
      </c>
      <c r="H791" s="71">
        <v>0.12</v>
      </c>
      <c r="I791" s="72">
        <v>149.69999999999999</v>
      </c>
      <c r="J791" s="73">
        <f t="shared" si="115"/>
        <v>26.73</v>
      </c>
      <c r="K791" s="74">
        <f t="shared" si="116"/>
        <v>122.96999999999998</v>
      </c>
      <c r="L791" s="75">
        <f t="shared" si="117"/>
        <v>106.92999999999998</v>
      </c>
      <c r="M791" s="73">
        <f t="shared" si="118"/>
        <v>10.69</v>
      </c>
      <c r="N791" s="74">
        <f t="shared" si="119"/>
        <v>96.239999999999981</v>
      </c>
      <c r="O791" s="74">
        <f t="shared" si="114"/>
        <v>16.04</v>
      </c>
      <c r="P791" s="42"/>
    </row>
    <row r="792" spans="1:16" s="3" customFormat="1" x14ac:dyDescent="0.25">
      <c r="A792" s="5" t="s">
        <v>14</v>
      </c>
      <c r="B792" s="5">
        <v>2040005900</v>
      </c>
      <c r="C792" s="11" t="s">
        <v>732</v>
      </c>
      <c r="D792" s="5">
        <v>30</v>
      </c>
      <c r="E792" s="5" t="s">
        <v>9</v>
      </c>
      <c r="F792" s="5" t="s">
        <v>16</v>
      </c>
      <c r="G792" s="70">
        <v>30045010</v>
      </c>
      <c r="H792" s="71">
        <v>0.12</v>
      </c>
      <c r="I792" s="72">
        <v>283.8</v>
      </c>
      <c r="J792" s="73">
        <f t="shared" si="115"/>
        <v>50.68</v>
      </c>
      <c r="K792" s="74">
        <f t="shared" si="116"/>
        <v>233.12</v>
      </c>
      <c r="L792" s="75">
        <f t="shared" si="117"/>
        <v>202.71</v>
      </c>
      <c r="M792" s="73">
        <f t="shared" si="118"/>
        <v>20.27</v>
      </c>
      <c r="N792" s="74">
        <f t="shared" si="119"/>
        <v>182.44</v>
      </c>
      <c r="O792" s="74">
        <f t="shared" si="114"/>
        <v>30.41</v>
      </c>
      <c r="P792" s="42"/>
    </row>
    <row r="793" spans="1:16" s="3" customFormat="1" x14ac:dyDescent="0.25">
      <c r="A793" s="5" t="s">
        <v>7</v>
      </c>
      <c r="B793" s="5">
        <v>2030001660</v>
      </c>
      <c r="C793" s="11" t="s">
        <v>152</v>
      </c>
      <c r="D793" s="5">
        <v>10</v>
      </c>
      <c r="E793" s="5" t="s">
        <v>9</v>
      </c>
      <c r="F793" s="5" t="s">
        <v>109</v>
      </c>
      <c r="G793" s="70">
        <v>30049069</v>
      </c>
      <c r="H793" s="71">
        <v>0.12</v>
      </c>
      <c r="I793" s="72">
        <v>48.51</v>
      </c>
      <c r="J793" s="73">
        <f t="shared" si="115"/>
        <v>8.66</v>
      </c>
      <c r="K793" s="74">
        <f t="shared" si="116"/>
        <v>39.849999999999994</v>
      </c>
      <c r="L793" s="75">
        <f t="shared" si="117"/>
        <v>34.649999999999991</v>
      </c>
      <c r="M793" s="73">
        <f t="shared" si="118"/>
        <v>3.47</v>
      </c>
      <c r="N793" s="74">
        <f t="shared" si="119"/>
        <v>31.179999999999996</v>
      </c>
      <c r="O793" s="74">
        <f t="shared" si="114"/>
        <v>5.2</v>
      </c>
      <c r="P793" s="42"/>
    </row>
    <row r="794" spans="1:16" s="3" customFormat="1" x14ac:dyDescent="0.25">
      <c r="A794" s="5" t="s">
        <v>14</v>
      </c>
      <c r="B794" s="5">
        <v>2040001419</v>
      </c>
      <c r="C794" s="11" t="s">
        <v>512</v>
      </c>
      <c r="D794" s="5">
        <v>10</v>
      </c>
      <c r="E794" s="5" t="s">
        <v>9</v>
      </c>
      <c r="F794" s="5" t="s">
        <v>42</v>
      </c>
      <c r="G794" s="70">
        <v>30043190</v>
      </c>
      <c r="H794" s="71">
        <v>0.12</v>
      </c>
      <c r="I794" s="72">
        <v>258.3</v>
      </c>
      <c r="J794" s="73">
        <f t="shared" si="115"/>
        <v>46.12</v>
      </c>
      <c r="K794" s="74">
        <f t="shared" si="116"/>
        <v>212.18</v>
      </c>
      <c r="L794" s="75">
        <f t="shared" si="117"/>
        <v>184.5</v>
      </c>
      <c r="M794" s="73">
        <f t="shared" si="118"/>
        <v>18.45</v>
      </c>
      <c r="N794" s="74">
        <f t="shared" si="119"/>
        <v>166.05</v>
      </c>
      <c r="O794" s="74">
        <f t="shared" si="114"/>
        <v>27.68</v>
      </c>
      <c r="P794" s="42"/>
    </row>
    <row r="795" spans="1:16" s="3" customFormat="1" x14ac:dyDescent="0.25">
      <c r="A795" s="5" t="s">
        <v>14</v>
      </c>
      <c r="B795" s="5">
        <v>2040000770</v>
      </c>
      <c r="C795" s="11" t="s">
        <v>377</v>
      </c>
      <c r="D795" s="5">
        <v>10</v>
      </c>
      <c r="E795" s="5" t="s">
        <v>9</v>
      </c>
      <c r="F795" s="5" t="s">
        <v>23</v>
      </c>
      <c r="G795" s="70">
        <v>30043190</v>
      </c>
      <c r="H795" s="71">
        <v>0.12</v>
      </c>
      <c r="I795" s="72">
        <v>113.7</v>
      </c>
      <c r="J795" s="73">
        <f t="shared" si="115"/>
        <v>20.3</v>
      </c>
      <c r="K795" s="74">
        <f t="shared" si="116"/>
        <v>93.4</v>
      </c>
      <c r="L795" s="75">
        <f t="shared" si="117"/>
        <v>81.22</v>
      </c>
      <c r="M795" s="73">
        <f t="shared" si="118"/>
        <v>8.1199999999999992</v>
      </c>
      <c r="N795" s="74">
        <f t="shared" si="119"/>
        <v>73.099999999999994</v>
      </c>
      <c r="O795" s="74">
        <f t="shared" si="114"/>
        <v>12.18</v>
      </c>
      <c r="P795" s="42"/>
    </row>
    <row r="796" spans="1:16" s="3" customFormat="1" x14ac:dyDescent="0.25">
      <c r="A796" s="5" t="s">
        <v>14</v>
      </c>
      <c r="B796" s="5">
        <v>2040000181</v>
      </c>
      <c r="C796" s="19" t="s">
        <v>860</v>
      </c>
      <c r="D796" s="5" t="s">
        <v>981</v>
      </c>
      <c r="E796" s="5" t="s">
        <v>452</v>
      </c>
      <c r="F796" s="5" t="s">
        <v>858</v>
      </c>
      <c r="G796" s="70">
        <v>30049099</v>
      </c>
      <c r="H796" s="71">
        <v>0.05</v>
      </c>
      <c r="I796" s="72">
        <v>7419.7</v>
      </c>
      <c r="J796" s="73">
        <f t="shared" si="115"/>
        <v>1413.28</v>
      </c>
      <c r="K796" s="74">
        <f t="shared" si="116"/>
        <v>6006.42</v>
      </c>
      <c r="L796" s="75">
        <f t="shared" si="117"/>
        <v>5653.1</v>
      </c>
      <c r="M796" s="73">
        <f t="shared" si="118"/>
        <v>565.30999999999995</v>
      </c>
      <c r="N796" s="74">
        <f t="shared" si="119"/>
        <v>5087.7900000000009</v>
      </c>
      <c r="O796" s="74">
        <f>ROUND(I796*5%/105%,2)</f>
        <v>353.32</v>
      </c>
      <c r="P796" s="42"/>
    </row>
    <row r="797" spans="1:16" s="3" customFormat="1" x14ac:dyDescent="0.25">
      <c r="A797" s="5" t="s">
        <v>7</v>
      </c>
      <c r="B797" s="5">
        <v>2030000826</v>
      </c>
      <c r="C797" s="11" t="s">
        <v>146</v>
      </c>
      <c r="D797" s="5">
        <v>100</v>
      </c>
      <c r="E797" s="5" t="s">
        <v>12</v>
      </c>
      <c r="F797" s="5" t="s">
        <v>104</v>
      </c>
      <c r="G797" s="70">
        <v>30044030</v>
      </c>
      <c r="H797" s="71">
        <v>0.12</v>
      </c>
      <c r="I797" s="72">
        <v>105</v>
      </c>
      <c r="J797" s="73">
        <f t="shared" si="115"/>
        <v>18.75</v>
      </c>
      <c r="K797" s="74">
        <f t="shared" si="116"/>
        <v>86.25</v>
      </c>
      <c r="L797" s="75">
        <f t="shared" si="117"/>
        <v>75</v>
      </c>
      <c r="M797" s="73">
        <f t="shared" si="118"/>
        <v>7.5</v>
      </c>
      <c r="N797" s="74">
        <f t="shared" si="119"/>
        <v>67.5</v>
      </c>
      <c r="O797" s="74">
        <f t="shared" ref="O797:O813" si="120">ROUND(I797*12%/112%,2)</f>
        <v>11.25</v>
      </c>
      <c r="P797" s="42"/>
    </row>
    <row r="798" spans="1:16" s="3" customFormat="1" x14ac:dyDescent="0.25">
      <c r="A798" s="5" t="s">
        <v>7</v>
      </c>
      <c r="B798" s="5">
        <v>2030000172</v>
      </c>
      <c r="C798" s="11" t="s">
        <v>79</v>
      </c>
      <c r="D798" s="5">
        <v>60</v>
      </c>
      <c r="E798" s="5" t="s">
        <v>12</v>
      </c>
      <c r="F798" s="5" t="s">
        <v>32</v>
      </c>
      <c r="G798" s="70">
        <v>30049031</v>
      </c>
      <c r="H798" s="71">
        <v>0.12</v>
      </c>
      <c r="I798" s="72">
        <v>78</v>
      </c>
      <c r="J798" s="73">
        <f t="shared" si="115"/>
        <v>13.93</v>
      </c>
      <c r="K798" s="74">
        <f t="shared" si="116"/>
        <v>64.069999999999993</v>
      </c>
      <c r="L798" s="75">
        <f t="shared" si="117"/>
        <v>55.709999999999994</v>
      </c>
      <c r="M798" s="73">
        <f t="shared" si="118"/>
        <v>5.57</v>
      </c>
      <c r="N798" s="74">
        <f t="shared" si="119"/>
        <v>50.139999999999993</v>
      </c>
      <c r="O798" s="74">
        <f t="shared" si="120"/>
        <v>8.36</v>
      </c>
      <c r="P798" s="42"/>
    </row>
    <row r="799" spans="1:16" s="3" customFormat="1" x14ac:dyDescent="0.25">
      <c r="A799" s="5" t="s">
        <v>7</v>
      </c>
      <c r="B799" s="5">
        <v>2030000172</v>
      </c>
      <c r="C799" s="11" t="s">
        <v>80</v>
      </c>
      <c r="D799" s="5">
        <v>60</v>
      </c>
      <c r="E799" s="5" t="s">
        <v>12</v>
      </c>
      <c r="F799" s="5" t="s">
        <v>32</v>
      </c>
      <c r="G799" s="70">
        <v>30049031</v>
      </c>
      <c r="H799" s="71">
        <v>0.12</v>
      </c>
      <c r="I799" s="72">
        <v>78</v>
      </c>
      <c r="J799" s="73">
        <f t="shared" si="115"/>
        <v>13.93</v>
      </c>
      <c r="K799" s="74">
        <f t="shared" si="116"/>
        <v>64.069999999999993</v>
      </c>
      <c r="L799" s="75">
        <f t="shared" si="117"/>
        <v>55.709999999999994</v>
      </c>
      <c r="M799" s="73">
        <f t="shared" si="118"/>
        <v>5.57</v>
      </c>
      <c r="N799" s="74">
        <f t="shared" si="119"/>
        <v>50.139999999999993</v>
      </c>
      <c r="O799" s="74">
        <f t="shared" si="120"/>
        <v>8.36</v>
      </c>
      <c r="P799" s="42"/>
    </row>
    <row r="800" spans="1:16" s="3" customFormat="1" x14ac:dyDescent="0.25">
      <c r="A800" s="5" t="s">
        <v>7</v>
      </c>
      <c r="B800" s="6">
        <v>2040000920</v>
      </c>
      <c r="C800" s="7" t="s">
        <v>426</v>
      </c>
      <c r="D800" s="6">
        <v>6</v>
      </c>
      <c r="E800" s="6" t="s">
        <v>9</v>
      </c>
      <c r="F800" s="5" t="s">
        <v>10</v>
      </c>
      <c r="G800" s="70">
        <v>30041030</v>
      </c>
      <c r="H800" s="71">
        <v>0.12</v>
      </c>
      <c r="I800" s="72">
        <v>103.68</v>
      </c>
      <c r="J800" s="73">
        <f t="shared" si="115"/>
        <v>18.510000000000002</v>
      </c>
      <c r="K800" s="73">
        <f t="shared" si="116"/>
        <v>85.17</v>
      </c>
      <c r="L800" s="75">
        <f t="shared" si="117"/>
        <v>74.06</v>
      </c>
      <c r="M800" s="73">
        <f t="shared" si="118"/>
        <v>7.41</v>
      </c>
      <c r="N800" s="73">
        <f t="shared" si="119"/>
        <v>66.650000000000006</v>
      </c>
      <c r="O800" s="74">
        <f t="shared" si="120"/>
        <v>11.11</v>
      </c>
      <c r="P800" s="42"/>
    </row>
    <row r="801" spans="1:16" s="3" customFormat="1" x14ac:dyDescent="0.25">
      <c r="A801" s="5" t="s">
        <v>7</v>
      </c>
      <c r="B801" s="5">
        <v>2040000613</v>
      </c>
      <c r="C801" s="11" t="s">
        <v>333</v>
      </c>
      <c r="D801" s="5">
        <v>1</v>
      </c>
      <c r="E801" s="5" t="s">
        <v>12</v>
      </c>
      <c r="F801" s="5" t="s">
        <v>104</v>
      </c>
      <c r="G801" s="70">
        <v>30043200</v>
      </c>
      <c r="H801" s="71">
        <v>0.12</v>
      </c>
      <c r="I801" s="72">
        <v>120.1</v>
      </c>
      <c r="J801" s="73">
        <f t="shared" si="115"/>
        <v>21.45</v>
      </c>
      <c r="K801" s="74">
        <f t="shared" si="116"/>
        <v>98.649999999999991</v>
      </c>
      <c r="L801" s="75">
        <f t="shared" si="117"/>
        <v>85.779999999999987</v>
      </c>
      <c r="M801" s="73">
        <f t="shared" si="118"/>
        <v>8.58</v>
      </c>
      <c r="N801" s="74">
        <f t="shared" si="119"/>
        <v>77.199999999999989</v>
      </c>
      <c r="O801" s="74">
        <f t="shared" si="120"/>
        <v>12.87</v>
      </c>
      <c r="P801" s="47"/>
    </row>
    <row r="802" spans="1:16" s="3" customFormat="1" x14ac:dyDescent="0.25">
      <c r="A802" s="5" t="s">
        <v>7</v>
      </c>
      <c r="B802" s="5">
        <v>2030000066</v>
      </c>
      <c r="C802" s="9" t="s">
        <v>49</v>
      </c>
      <c r="D802" s="5">
        <v>500</v>
      </c>
      <c r="E802" s="5" t="s">
        <v>12</v>
      </c>
      <c r="F802" s="5" t="s">
        <v>40</v>
      </c>
      <c r="G802" s="70">
        <v>30049092</v>
      </c>
      <c r="H802" s="71">
        <v>0.12</v>
      </c>
      <c r="I802" s="72">
        <v>317.24</v>
      </c>
      <c r="J802" s="73">
        <f t="shared" si="115"/>
        <v>56.65</v>
      </c>
      <c r="K802" s="74">
        <f t="shared" si="116"/>
        <v>260.59000000000003</v>
      </c>
      <c r="L802" s="75">
        <f t="shared" si="117"/>
        <v>226.60000000000002</v>
      </c>
      <c r="M802" s="73">
        <f t="shared" si="118"/>
        <v>22.66</v>
      </c>
      <c r="N802" s="74">
        <f t="shared" si="119"/>
        <v>203.94000000000003</v>
      </c>
      <c r="O802" s="74">
        <f t="shared" si="120"/>
        <v>33.99</v>
      </c>
      <c r="P802" s="42"/>
    </row>
    <row r="803" spans="1:16" s="3" customFormat="1" x14ac:dyDescent="0.25">
      <c r="A803" s="5" t="s">
        <v>7</v>
      </c>
      <c r="B803" s="5">
        <v>2040000338</v>
      </c>
      <c r="C803" s="11" t="s">
        <v>228</v>
      </c>
      <c r="D803" s="5">
        <v>15</v>
      </c>
      <c r="E803" s="5" t="s">
        <v>129</v>
      </c>
      <c r="F803" s="5" t="s">
        <v>40</v>
      </c>
      <c r="G803" s="70" t="s">
        <v>225</v>
      </c>
      <c r="H803" s="71">
        <v>0.12</v>
      </c>
      <c r="I803" s="72">
        <v>59.3</v>
      </c>
      <c r="J803" s="73">
        <f t="shared" si="115"/>
        <v>10.59</v>
      </c>
      <c r="K803" s="74">
        <f t="shared" si="116"/>
        <v>48.709999999999994</v>
      </c>
      <c r="L803" s="75">
        <f t="shared" si="117"/>
        <v>42.359999999999992</v>
      </c>
      <c r="M803" s="73">
        <f t="shared" si="118"/>
        <v>4.24</v>
      </c>
      <c r="N803" s="74">
        <f t="shared" si="119"/>
        <v>38.11999999999999</v>
      </c>
      <c r="O803" s="74">
        <f t="shared" si="120"/>
        <v>6.35</v>
      </c>
      <c r="P803" s="42"/>
    </row>
    <row r="804" spans="1:16" s="3" customFormat="1" x14ac:dyDescent="0.25">
      <c r="A804" s="5" t="s">
        <v>7</v>
      </c>
      <c r="B804" s="5">
        <v>2040000424</v>
      </c>
      <c r="C804" s="9" t="s">
        <v>270</v>
      </c>
      <c r="D804" s="5">
        <v>15</v>
      </c>
      <c r="E804" s="5" t="s">
        <v>9</v>
      </c>
      <c r="F804" s="5" t="s">
        <v>32</v>
      </c>
      <c r="G804" s="70">
        <v>30045090</v>
      </c>
      <c r="H804" s="71">
        <v>0.12</v>
      </c>
      <c r="I804" s="72">
        <v>23.5</v>
      </c>
      <c r="J804" s="73">
        <f t="shared" si="115"/>
        <v>4.2</v>
      </c>
      <c r="K804" s="74">
        <f t="shared" si="116"/>
        <v>19.3</v>
      </c>
      <c r="L804" s="75">
        <f t="shared" si="117"/>
        <v>16.78</v>
      </c>
      <c r="M804" s="73">
        <f t="shared" si="118"/>
        <v>1.68</v>
      </c>
      <c r="N804" s="74">
        <f t="shared" si="119"/>
        <v>15.100000000000001</v>
      </c>
      <c r="O804" s="74">
        <f t="shared" si="120"/>
        <v>2.52</v>
      </c>
      <c r="P804" s="42"/>
    </row>
    <row r="805" spans="1:16" s="3" customFormat="1" x14ac:dyDescent="0.25">
      <c r="A805" s="5" t="s">
        <v>7</v>
      </c>
      <c r="B805" s="5">
        <v>2030000600</v>
      </c>
      <c r="C805" s="11" t="s">
        <v>134</v>
      </c>
      <c r="D805" s="5">
        <v>10</v>
      </c>
      <c r="E805" s="5" t="s">
        <v>9</v>
      </c>
      <c r="F805" s="5" t="s">
        <v>32</v>
      </c>
      <c r="G805" s="70">
        <v>30049039</v>
      </c>
      <c r="H805" s="71">
        <v>0.12</v>
      </c>
      <c r="I805" s="72">
        <v>59.5</v>
      </c>
      <c r="J805" s="73">
        <f t="shared" si="115"/>
        <v>10.62</v>
      </c>
      <c r="K805" s="74">
        <f t="shared" si="116"/>
        <v>48.88</v>
      </c>
      <c r="L805" s="75">
        <f t="shared" si="117"/>
        <v>42.5</v>
      </c>
      <c r="M805" s="73">
        <f t="shared" si="118"/>
        <v>4.25</v>
      </c>
      <c r="N805" s="74">
        <f t="shared" si="119"/>
        <v>38.25</v>
      </c>
      <c r="O805" s="74">
        <f t="shared" si="120"/>
        <v>6.38</v>
      </c>
      <c r="P805" s="42"/>
    </row>
    <row r="806" spans="1:16" s="3" customFormat="1" x14ac:dyDescent="0.25">
      <c r="A806" s="5" t="s">
        <v>7</v>
      </c>
      <c r="B806" s="5">
        <v>2030000498</v>
      </c>
      <c r="C806" s="11" t="s">
        <v>132</v>
      </c>
      <c r="D806" s="5">
        <v>100</v>
      </c>
      <c r="E806" s="5" t="s">
        <v>12</v>
      </c>
      <c r="F806" s="5" t="s">
        <v>32</v>
      </c>
      <c r="G806" s="70">
        <v>30044030</v>
      </c>
      <c r="H806" s="71">
        <v>0.12</v>
      </c>
      <c r="I806" s="72">
        <v>127.5</v>
      </c>
      <c r="J806" s="73">
        <f t="shared" si="115"/>
        <v>22.77</v>
      </c>
      <c r="K806" s="74">
        <f t="shared" si="116"/>
        <v>104.73</v>
      </c>
      <c r="L806" s="75">
        <f t="shared" si="117"/>
        <v>91.070000000000007</v>
      </c>
      <c r="M806" s="73">
        <f t="shared" si="118"/>
        <v>9.11</v>
      </c>
      <c r="N806" s="74">
        <f t="shared" si="119"/>
        <v>81.960000000000008</v>
      </c>
      <c r="O806" s="74">
        <f t="shared" si="120"/>
        <v>13.66</v>
      </c>
      <c r="P806" s="42"/>
    </row>
    <row r="807" spans="1:16" s="3" customFormat="1" x14ac:dyDescent="0.25">
      <c r="A807" s="5" t="s">
        <v>14</v>
      </c>
      <c r="B807" s="5">
        <v>2040006551</v>
      </c>
      <c r="C807" s="11" t="s">
        <v>43</v>
      </c>
      <c r="D807" s="5">
        <v>10</v>
      </c>
      <c r="E807" s="5" t="s">
        <v>9</v>
      </c>
      <c r="F807" s="5" t="s">
        <v>42</v>
      </c>
      <c r="G807" s="70">
        <v>30043190</v>
      </c>
      <c r="H807" s="71">
        <v>0.12</v>
      </c>
      <c r="I807" s="72">
        <v>55.54</v>
      </c>
      <c r="J807" s="73">
        <f t="shared" si="115"/>
        <v>9.92</v>
      </c>
      <c r="K807" s="74">
        <f t="shared" si="116"/>
        <v>45.62</v>
      </c>
      <c r="L807" s="75">
        <f t="shared" si="117"/>
        <v>39.669999999999995</v>
      </c>
      <c r="M807" s="73">
        <f t="shared" si="118"/>
        <v>3.97</v>
      </c>
      <c r="N807" s="74">
        <f t="shared" si="119"/>
        <v>35.699999999999996</v>
      </c>
      <c r="O807" s="74">
        <f t="shared" si="120"/>
        <v>5.95</v>
      </c>
      <c r="P807" s="42"/>
    </row>
    <row r="808" spans="1:16" s="3" customFormat="1" x14ac:dyDescent="0.25">
      <c r="A808" s="5" t="s">
        <v>7</v>
      </c>
      <c r="B808" s="5">
        <v>2030001783</v>
      </c>
      <c r="C808" s="11" t="s">
        <v>135</v>
      </c>
      <c r="D808" s="5">
        <v>10</v>
      </c>
      <c r="E808" s="5" t="s">
        <v>9</v>
      </c>
      <c r="F808" s="5" t="s">
        <v>32</v>
      </c>
      <c r="G808" s="70">
        <v>30049039</v>
      </c>
      <c r="H808" s="71">
        <v>0.12</v>
      </c>
      <c r="I808" s="72">
        <v>59.5</v>
      </c>
      <c r="J808" s="73">
        <f t="shared" si="115"/>
        <v>10.62</v>
      </c>
      <c r="K808" s="74">
        <f t="shared" si="116"/>
        <v>48.88</v>
      </c>
      <c r="L808" s="75">
        <f t="shared" si="117"/>
        <v>42.5</v>
      </c>
      <c r="M808" s="73">
        <f t="shared" si="118"/>
        <v>4.25</v>
      </c>
      <c r="N808" s="74">
        <f t="shared" si="119"/>
        <v>38.25</v>
      </c>
      <c r="O808" s="74">
        <f t="shared" si="120"/>
        <v>6.38</v>
      </c>
      <c r="P808" s="42"/>
    </row>
    <row r="809" spans="1:16" s="3" customFormat="1" x14ac:dyDescent="0.25">
      <c r="A809" s="5" t="s">
        <v>7</v>
      </c>
      <c r="B809" s="5">
        <v>2030002254</v>
      </c>
      <c r="C809" s="11" t="s">
        <v>164</v>
      </c>
      <c r="D809" s="5">
        <v>60</v>
      </c>
      <c r="E809" s="5" t="s">
        <v>12</v>
      </c>
      <c r="F809" s="5" t="s">
        <v>32</v>
      </c>
      <c r="G809" s="70">
        <v>30049069</v>
      </c>
      <c r="H809" s="71">
        <v>0.12</v>
      </c>
      <c r="I809" s="72">
        <v>25.2</v>
      </c>
      <c r="J809" s="73">
        <f t="shared" si="115"/>
        <v>4.5</v>
      </c>
      <c r="K809" s="74">
        <f t="shared" si="116"/>
        <v>20.7</v>
      </c>
      <c r="L809" s="75">
        <f t="shared" si="117"/>
        <v>18</v>
      </c>
      <c r="M809" s="73">
        <f t="shared" si="118"/>
        <v>1.8</v>
      </c>
      <c r="N809" s="74">
        <f t="shared" si="119"/>
        <v>16.2</v>
      </c>
      <c r="O809" s="74">
        <f t="shared" si="120"/>
        <v>2.7</v>
      </c>
      <c r="P809" s="42"/>
    </row>
    <row r="810" spans="1:16" s="3" customFormat="1" x14ac:dyDescent="0.25">
      <c r="A810" s="5" t="s">
        <v>14</v>
      </c>
      <c r="B810" s="5">
        <v>2030002369</v>
      </c>
      <c r="C810" s="9" t="s">
        <v>15</v>
      </c>
      <c r="D810" s="5">
        <v>10</v>
      </c>
      <c r="E810" s="5" t="s">
        <v>9</v>
      </c>
      <c r="F810" s="5" t="s">
        <v>16</v>
      </c>
      <c r="G810" s="70">
        <v>30049072</v>
      </c>
      <c r="H810" s="71">
        <v>0.12</v>
      </c>
      <c r="I810" s="72">
        <v>7.45</v>
      </c>
      <c r="J810" s="73">
        <f t="shared" si="115"/>
        <v>1.33</v>
      </c>
      <c r="K810" s="74">
        <f t="shared" si="116"/>
        <v>6.12</v>
      </c>
      <c r="L810" s="75">
        <f t="shared" si="117"/>
        <v>5.32</v>
      </c>
      <c r="M810" s="73">
        <f t="shared" si="118"/>
        <v>0.53</v>
      </c>
      <c r="N810" s="74">
        <f t="shared" si="119"/>
        <v>4.79</v>
      </c>
      <c r="O810" s="74">
        <f t="shared" si="120"/>
        <v>0.8</v>
      </c>
      <c r="P810" s="42"/>
    </row>
    <row r="811" spans="1:16" s="3" customFormat="1" x14ac:dyDescent="0.25">
      <c r="A811" s="5" t="s">
        <v>14</v>
      </c>
      <c r="B811" s="5">
        <v>2040006238</v>
      </c>
      <c r="C811" s="11" t="s">
        <v>69</v>
      </c>
      <c r="D811" s="5">
        <v>1</v>
      </c>
      <c r="E811" s="5" t="s">
        <v>12</v>
      </c>
      <c r="F811" s="5" t="s">
        <v>38</v>
      </c>
      <c r="G811" s="70">
        <v>30049081</v>
      </c>
      <c r="H811" s="71">
        <v>0.12</v>
      </c>
      <c r="I811" s="72">
        <v>19.02</v>
      </c>
      <c r="J811" s="73">
        <f t="shared" si="115"/>
        <v>3.4</v>
      </c>
      <c r="K811" s="74">
        <f t="shared" si="116"/>
        <v>15.62</v>
      </c>
      <c r="L811" s="75">
        <f t="shared" si="117"/>
        <v>13.579999999999998</v>
      </c>
      <c r="M811" s="73">
        <f t="shared" si="118"/>
        <v>1.36</v>
      </c>
      <c r="N811" s="74">
        <f t="shared" si="119"/>
        <v>12.219999999999999</v>
      </c>
      <c r="O811" s="74">
        <f t="shared" si="120"/>
        <v>2.04</v>
      </c>
      <c r="P811" s="42"/>
    </row>
    <row r="812" spans="1:16" s="3" customFormat="1" x14ac:dyDescent="0.25">
      <c r="A812" s="5" t="s">
        <v>7</v>
      </c>
      <c r="B812" s="5">
        <v>2040006239</v>
      </c>
      <c r="C812" s="11" t="s">
        <v>78</v>
      </c>
      <c r="D812" s="5">
        <v>1</v>
      </c>
      <c r="E812" s="5" t="s">
        <v>12</v>
      </c>
      <c r="F812" s="5" t="s">
        <v>32</v>
      </c>
      <c r="G812" s="70">
        <v>30049039</v>
      </c>
      <c r="H812" s="71">
        <v>0.12</v>
      </c>
      <c r="I812" s="72">
        <v>13</v>
      </c>
      <c r="J812" s="73">
        <f t="shared" si="115"/>
        <v>2.3199999999999998</v>
      </c>
      <c r="K812" s="74">
        <f t="shared" si="116"/>
        <v>10.68</v>
      </c>
      <c r="L812" s="75">
        <f t="shared" si="117"/>
        <v>9.2899999999999991</v>
      </c>
      <c r="M812" s="73">
        <f t="shared" si="118"/>
        <v>0.93</v>
      </c>
      <c r="N812" s="74">
        <f t="shared" si="119"/>
        <v>8.36</v>
      </c>
      <c r="O812" s="74">
        <f t="shared" si="120"/>
        <v>1.39</v>
      </c>
      <c r="P812" s="42"/>
    </row>
    <row r="813" spans="1:16" s="3" customFormat="1" x14ac:dyDescent="0.25">
      <c r="A813" s="5" t="s">
        <v>7</v>
      </c>
      <c r="B813" s="5">
        <v>2040006240</v>
      </c>
      <c r="C813" s="9" t="s">
        <v>39</v>
      </c>
      <c r="D813" s="5">
        <v>1.5</v>
      </c>
      <c r="E813" s="5" t="s">
        <v>12</v>
      </c>
      <c r="F813" s="5" t="s">
        <v>40</v>
      </c>
      <c r="G813" s="70">
        <v>30049087</v>
      </c>
      <c r="H813" s="71">
        <v>0.12</v>
      </c>
      <c r="I813" s="72">
        <v>3.68</v>
      </c>
      <c r="J813" s="73">
        <f t="shared" si="115"/>
        <v>0.66</v>
      </c>
      <c r="K813" s="74">
        <f t="shared" si="116"/>
        <v>3.02</v>
      </c>
      <c r="L813" s="75">
        <f t="shared" si="117"/>
        <v>2.63</v>
      </c>
      <c r="M813" s="73">
        <f t="shared" si="118"/>
        <v>0.26</v>
      </c>
      <c r="N813" s="74">
        <f t="shared" si="119"/>
        <v>2.3699999999999997</v>
      </c>
      <c r="O813" s="74">
        <f t="shared" si="120"/>
        <v>0.39</v>
      </c>
      <c r="P813" s="42"/>
    </row>
    <row r="814" spans="1:16" s="3" customFormat="1" x14ac:dyDescent="0.25">
      <c r="A814" s="5" t="s">
        <v>14</v>
      </c>
      <c r="B814" s="5">
        <v>2040006550</v>
      </c>
      <c r="C814" s="11" t="s">
        <v>41</v>
      </c>
      <c r="D814" s="5">
        <v>10</v>
      </c>
      <c r="E814" s="5" t="s">
        <v>9</v>
      </c>
      <c r="F814" s="5" t="s">
        <v>42</v>
      </c>
      <c r="G814" s="70">
        <v>30043190</v>
      </c>
      <c r="H814" s="71">
        <v>0.12</v>
      </c>
      <c r="I814" s="72">
        <v>34.96</v>
      </c>
      <c r="J814" s="73">
        <f t="shared" si="115"/>
        <v>6.24</v>
      </c>
      <c r="K814" s="74">
        <f t="shared" si="116"/>
        <v>28.72</v>
      </c>
      <c r="L814" s="75">
        <f t="shared" si="117"/>
        <v>24.97</v>
      </c>
      <c r="M814" s="73">
        <f t="shared" si="118"/>
        <v>2.5</v>
      </c>
      <c r="N814" s="74">
        <f t="shared" si="119"/>
        <v>22.47</v>
      </c>
      <c r="O814" s="74">
        <f t="shared" ref="O814:O844" si="121">ROUND(I814*12%/112%,2)</f>
        <v>3.75</v>
      </c>
      <c r="P814" s="42"/>
    </row>
    <row r="815" spans="1:16" s="3" customFormat="1" x14ac:dyDescent="0.25">
      <c r="A815" s="5" t="s">
        <v>7</v>
      </c>
      <c r="B815" s="5">
        <v>2040006643</v>
      </c>
      <c r="C815" s="11" t="s">
        <v>785</v>
      </c>
      <c r="D815" s="5" t="s">
        <v>786</v>
      </c>
      <c r="E815" s="5" t="s">
        <v>174</v>
      </c>
      <c r="F815" s="5" t="s">
        <v>40</v>
      </c>
      <c r="G815" s="70">
        <v>30049099</v>
      </c>
      <c r="H815" s="71">
        <v>0.12</v>
      </c>
      <c r="I815" s="72">
        <v>109.9</v>
      </c>
      <c r="J815" s="73">
        <f t="shared" si="115"/>
        <v>19.62</v>
      </c>
      <c r="K815" s="74">
        <f t="shared" si="116"/>
        <v>90.28</v>
      </c>
      <c r="L815" s="75">
        <f t="shared" si="117"/>
        <v>78.5</v>
      </c>
      <c r="M815" s="73">
        <f t="shared" si="118"/>
        <v>7.85</v>
      </c>
      <c r="N815" s="74">
        <f t="shared" si="119"/>
        <v>70.650000000000006</v>
      </c>
      <c r="O815" s="74">
        <f t="shared" si="121"/>
        <v>11.78</v>
      </c>
      <c r="P815" s="42"/>
    </row>
    <row r="816" spans="1:16" s="3" customFormat="1" x14ac:dyDescent="0.25">
      <c r="A816" s="5" t="s">
        <v>7</v>
      </c>
      <c r="B816" s="5">
        <v>2030000316</v>
      </c>
      <c r="C816" s="11" t="s">
        <v>791</v>
      </c>
      <c r="D816" s="5">
        <v>10</v>
      </c>
      <c r="E816" s="5" t="s">
        <v>9</v>
      </c>
      <c r="F816" s="5" t="s">
        <v>790</v>
      </c>
      <c r="G816" s="70">
        <v>30049067</v>
      </c>
      <c r="H816" s="71">
        <v>0.12</v>
      </c>
      <c r="I816" s="72">
        <v>57.5</v>
      </c>
      <c r="J816" s="73">
        <f t="shared" si="115"/>
        <v>10.27</v>
      </c>
      <c r="K816" s="74">
        <f t="shared" si="116"/>
        <v>47.230000000000004</v>
      </c>
      <c r="L816" s="75">
        <f t="shared" si="117"/>
        <v>41.070000000000007</v>
      </c>
      <c r="M816" s="73">
        <f t="shared" si="118"/>
        <v>4.1100000000000003</v>
      </c>
      <c r="N816" s="74">
        <f t="shared" si="119"/>
        <v>36.960000000000008</v>
      </c>
      <c r="O816" s="74">
        <f t="shared" si="121"/>
        <v>6.16</v>
      </c>
      <c r="P816" s="42"/>
    </row>
    <row r="817" spans="1:16" s="3" customFormat="1" x14ac:dyDescent="0.25">
      <c r="A817" s="5" t="s">
        <v>7</v>
      </c>
      <c r="B817" s="5">
        <v>2030000317</v>
      </c>
      <c r="C817" s="11" t="s">
        <v>792</v>
      </c>
      <c r="D817" s="5">
        <v>30</v>
      </c>
      <c r="E817" s="5" t="s">
        <v>12</v>
      </c>
      <c r="F817" s="5" t="s">
        <v>790</v>
      </c>
      <c r="G817" s="70">
        <v>30049069</v>
      </c>
      <c r="H817" s="71">
        <v>0.12</v>
      </c>
      <c r="I817" s="72">
        <v>43.98</v>
      </c>
      <c r="J817" s="73">
        <f t="shared" si="115"/>
        <v>7.85</v>
      </c>
      <c r="K817" s="74">
        <f t="shared" si="116"/>
        <v>36.129999999999995</v>
      </c>
      <c r="L817" s="75">
        <f t="shared" si="117"/>
        <v>31.419999999999995</v>
      </c>
      <c r="M817" s="73">
        <f t="shared" si="118"/>
        <v>3.14</v>
      </c>
      <c r="N817" s="74">
        <f t="shared" si="119"/>
        <v>28.279999999999994</v>
      </c>
      <c r="O817" s="74">
        <f t="shared" si="121"/>
        <v>4.71</v>
      </c>
      <c r="P817" s="42"/>
    </row>
    <row r="818" spans="1:16" s="3" customFormat="1" x14ac:dyDescent="0.25">
      <c r="A818" s="5" t="s">
        <v>7</v>
      </c>
      <c r="B818" s="5">
        <v>2030001006</v>
      </c>
      <c r="C818" s="11" t="s">
        <v>796</v>
      </c>
      <c r="D818" s="5">
        <v>15</v>
      </c>
      <c r="E818" s="5" t="s">
        <v>9</v>
      </c>
      <c r="F818" s="5" t="s">
        <v>790</v>
      </c>
      <c r="G818" s="70">
        <v>30049074</v>
      </c>
      <c r="H818" s="71">
        <v>0.12</v>
      </c>
      <c r="I818" s="72">
        <v>153.5</v>
      </c>
      <c r="J818" s="73">
        <f t="shared" si="115"/>
        <v>27.41</v>
      </c>
      <c r="K818" s="74">
        <f t="shared" si="116"/>
        <v>126.09</v>
      </c>
      <c r="L818" s="75">
        <f t="shared" si="117"/>
        <v>109.64</v>
      </c>
      <c r="M818" s="73">
        <f t="shared" si="118"/>
        <v>10.96</v>
      </c>
      <c r="N818" s="74">
        <f t="shared" si="119"/>
        <v>98.679999999999993</v>
      </c>
      <c r="O818" s="74">
        <f t="shared" si="121"/>
        <v>16.45</v>
      </c>
      <c r="P818" s="42"/>
    </row>
    <row r="819" spans="1:16" s="3" customFormat="1" x14ac:dyDescent="0.25">
      <c r="A819" s="5" t="s">
        <v>7</v>
      </c>
      <c r="B819" s="5">
        <v>2040000879</v>
      </c>
      <c r="C819" s="11" t="s">
        <v>798</v>
      </c>
      <c r="D819" s="5">
        <v>5</v>
      </c>
      <c r="E819" s="5" t="s">
        <v>9</v>
      </c>
      <c r="F819" s="5" t="s">
        <v>790</v>
      </c>
      <c r="G819" s="70">
        <v>30042039</v>
      </c>
      <c r="H819" s="71">
        <v>0.12</v>
      </c>
      <c r="I819" s="72">
        <v>67.069499999999991</v>
      </c>
      <c r="J819" s="73">
        <f t="shared" si="115"/>
        <v>11.98</v>
      </c>
      <c r="K819" s="74">
        <f t="shared" si="116"/>
        <v>55.089499999999987</v>
      </c>
      <c r="L819" s="75">
        <f t="shared" si="117"/>
        <v>47.899499999999989</v>
      </c>
      <c r="M819" s="73">
        <f t="shared" si="118"/>
        <v>4.79</v>
      </c>
      <c r="N819" s="74">
        <f t="shared" si="119"/>
        <v>43.10949999999999</v>
      </c>
      <c r="O819" s="74">
        <f t="shared" si="121"/>
        <v>7.19</v>
      </c>
      <c r="P819" s="42"/>
    </row>
    <row r="820" spans="1:16" s="3" customFormat="1" x14ac:dyDescent="0.25">
      <c r="A820" s="5" t="s">
        <v>7</v>
      </c>
      <c r="B820" s="5">
        <v>2040000883</v>
      </c>
      <c r="C820" s="11" t="s">
        <v>799</v>
      </c>
      <c r="D820" s="5">
        <v>10</v>
      </c>
      <c r="E820" s="5" t="s">
        <v>9</v>
      </c>
      <c r="F820" s="5" t="s">
        <v>790</v>
      </c>
      <c r="G820" s="70">
        <v>30042039</v>
      </c>
      <c r="H820" s="71">
        <v>0.12</v>
      </c>
      <c r="I820" s="72">
        <v>65.415000000000006</v>
      </c>
      <c r="J820" s="73">
        <f t="shared" si="115"/>
        <v>11.68</v>
      </c>
      <c r="K820" s="74">
        <f t="shared" si="116"/>
        <v>53.735000000000007</v>
      </c>
      <c r="L820" s="75">
        <f t="shared" si="117"/>
        <v>46.725000000000009</v>
      </c>
      <c r="M820" s="73">
        <f t="shared" si="118"/>
        <v>4.67</v>
      </c>
      <c r="N820" s="74">
        <f t="shared" si="119"/>
        <v>42.055000000000007</v>
      </c>
      <c r="O820" s="74">
        <f t="shared" si="121"/>
        <v>7.01</v>
      </c>
      <c r="P820" s="42"/>
    </row>
    <row r="821" spans="1:16" s="3" customFormat="1" x14ac:dyDescent="0.25">
      <c r="A821" s="5" t="s">
        <v>7</v>
      </c>
      <c r="B821" s="5">
        <v>2040000929</v>
      </c>
      <c r="C821" s="11" t="s">
        <v>800</v>
      </c>
      <c r="D821" s="5">
        <v>3</v>
      </c>
      <c r="E821" s="5" t="s">
        <v>9</v>
      </c>
      <c r="F821" s="5" t="s">
        <v>790</v>
      </c>
      <c r="G821" s="70">
        <v>30042064</v>
      </c>
      <c r="H821" s="71">
        <v>0.12</v>
      </c>
      <c r="I821" s="72">
        <v>15.66</v>
      </c>
      <c r="J821" s="73">
        <f t="shared" si="115"/>
        <v>2.8</v>
      </c>
      <c r="K821" s="74">
        <f t="shared" si="116"/>
        <v>12.86</v>
      </c>
      <c r="L821" s="75">
        <f t="shared" si="117"/>
        <v>11.18</v>
      </c>
      <c r="M821" s="73">
        <f t="shared" si="118"/>
        <v>1.1200000000000001</v>
      </c>
      <c r="N821" s="74">
        <f t="shared" si="119"/>
        <v>10.059999999999999</v>
      </c>
      <c r="O821" s="74">
        <f t="shared" si="121"/>
        <v>1.68</v>
      </c>
      <c r="P821" s="42"/>
    </row>
    <row r="822" spans="1:16" s="3" customFormat="1" x14ac:dyDescent="0.25">
      <c r="A822" s="5" t="s">
        <v>7</v>
      </c>
      <c r="B822" s="5">
        <v>2040000931</v>
      </c>
      <c r="C822" s="11" t="s">
        <v>801</v>
      </c>
      <c r="D822" s="5">
        <v>6</v>
      </c>
      <c r="E822" s="5" t="s">
        <v>9</v>
      </c>
      <c r="F822" s="5" t="s">
        <v>790</v>
      </c>
      <c r="G822" s="70">
        <v>30042064</v>
      </c>
      <c r="H822" s="71">
        <v>0.12</v>
      </c>
      <c r="I822" s="72">
        <v>57.078000000000003</v>
      </c>
      <c r="J822" s="73">
        <f t="shared" si="115"/>
        <v>10.19</v>
      </c>
      <c r="K822" s="74">
        <f t="shared" si="116"/>
        <v>46.888000000000005</v>
      </c>
      <c r="L822" s="75">
        <f t="shared" si="117"/>
        <v>40.768000000000008</v>
      </c>
      <c r="M822" s="73">
        <f t="shared" si="118"/>
        <v>4.08</v>
      </c>
      <c r="N822" s="74">
        <f t="shared" si="119"/>
        <v>36.688000000000009</v>
      </c>
      <c r="O822" s="74">
        <f t="shared" si="121"/>
        <v>6.12</v>
      </c>
      <c r="P822" s="42"/>
    </row>
    <row r="823" spans="1:16" s="3" customFormat="1" x14ac:dyDescent="0.25">
      <c r="A823" s="5" t="s">
        <v>7</v>
      </c>
      <c r="B823" s="5">
        <v>2040000932</v>
      </c>
      <c r="C823" s="11" t="s">
        <v>802</v>
      </c>
      <c r="D823" s="5">
        <v>3</v>
      </c>
      <c r="E823" s="5" t="s">
        <v>9</v>
      </c>
      <c r="F823" s="5" t="s">
        <v>790</v>
      </c>
      <c r="G823" s="70">
        <v>30042064</v>
      </c>
      <c r="H823" s="71">
        <v>0.12</v>
      </c>
      <c r="I823" s="72">
        <v>56.164499999999997</v>
      </c>
      <c r="J823" s="73">
        <f t="shared" si="115"/>
        <v>10.029999999999999</v>
      </c>
      <c r="K823" s="74">
        <f t="shared" si="116"/>
        <v>46.134499999999996</v>
      </c>
      <c r="L823" s="75">
        <f t="shared" si="117"/>
        <v>40.114499999999992</v>
      </c>
      <c r="M823" s="73">
        <f t="shared" si="118"/>
        <v>4.01</v>
      </c>
      <c r="N823" s="74">
        <f t="shared" si="119"/>
        <v>36.104500000000002</v>
      </c>
      <c r="O823" s="74">
        <f t="shared" si="121"/>
        <v>6.02</v>
      </c>
      <c r="P823" s="42"/>
    </row>
    <row r="824" spans="1:16" s="3" customFormat="1" x14ac:dyDescent="0.25">
      <c r="A824" s="5" t="s">
        <v>7</v>
      </c>
      <c r="B824" s="5">
        <v>2040000935</v>
      </c>
      <c r="C824" s="11" t="s">
        <v>803</v>
      </c>
      <c r="D824" s="5">
        <v>15</v>
      </c>
      <c r="E824" s="5" t="s">
        <v>12</v>
      </c>
      <c r="F824" s="5" t="s">
        <v>790</v>
      </c>
      <c r="G824" s="70">
        <v>30042064</v>
      </c>
      <c r="H824" s="71">
        <v>0.12</v>
      </c>
      <c r="I824" s="72">
        <v>27.96</v>
      </c>
      <c r="J824" s="73">
        <f t="shared" si="115"/>
        <v>4.99</v>
      </c>
      <c r="K824" s="74">
        <f t="shared" si="116"/>
        <v>22.97</v>
      </c>
      <c r="L824" s="75">
        <f t="shared" si="117"/>
        <v>19.97</v>
      </c>
      <c r="M824" s="73">
        <f t="shared" si="118"/>
        <v>2</v>
      </c>
      <c r="N824" s="74">
        <f t="shared" si="119"/>
        <v>17.97</v>
      </c>
      <c r="O824" s="74">
        <f t="shared" si="121"/>
        <v>3</v>
      </c>
      <c r="P824" s="42"/>
    </row>
    <row r="825" spans="1:16" s="3" customFormat="1" x14ac:dyDescent="0.25">
      <c r="A825" s="5" t="s">
        <v>7</v>
      </c>
      <c r="B825" s="5">
        <v>2040000936</v>
      </c>
      <c r="C825" s="11" t="s">
        <v>804</v>
      </c>
      <c r="D825" s="5">
        <v>15</v>
      </c>
      <c r="E825" s="5" t="s">
        <v>12</v>
      </c>
      <c r="F825" s="5" t="s">
        <v>790</v>
      </c>
      <c r="G825" s="70">
        <v>30042064</v>
      </c>
      <c r="H825" s="71">
        <v>0.12</v>
      </c>
      <c r="I825" s="72">
        <v>39.5</v>
      </c>
      <c r="J825" s="73">
        <f t="shared" si="115"/>
        <v>7.05</v>
      </c>
      <c r="K825" s="74">
        <f t="shared" si="116"/>
        <v>32.450000000000003</v>
      </c>
      <c r="L825" s="75">
        <f t="shared" si="117"/>
        <v>28.220000000000002</v>
      </c>
      <c r="M825" s="73">
        <f t="shared" si="118"/>
        <v>2.82</v>
      </c>
      <c r="N825" s="74">
        <f t="shared" si="119"/>
        <v>25.400000000000002</v>
      </c>
      <c r="O825" s="74">
        <f t="shared" si="121"/>
        <v>4.2300000000000004</v>
      </c>
      <c r="P825" s="42"/>
    </row>
    <row r="826" spans="1:16" s="3" customFormat="1" x14ac:dyDescent="0.25">
      <c r="A826" s="5" t="s">
        <v>7</v>
      </c>
      <c r="B826" s="5">
        <v>2040000946</v>
      </c>
      <c r="C826" s="11" t="s">
        <v>805</v>
      </c>
      <c r="D826" s="5">
        <v>30</v>
      </c>
      <c r="E826" s="5" t="s">
        <v>12</v>
      </c>
      <c r="F826" s="5" t="s">
        <v>790</v>
      </c>
      <c r="G826" s="70">
        <v>30041030</v>
      </c>
      <c r="H826" s="71">
        <v>0.12</v>
      </c>
      <c r="I826" s="72">
        <v>52.92</v>
      </c>
      <c r="J826" s="73">
        <f t="shared" si="115"/>
        <v>9.4499999999999993</v>
      </c>
      <c r="K826" s="74">
        <f t="shared" si="116"/>
        <v>43.47</v>
      </c>
      <c r="L826" s="75">
        <f t="shared" si="117"/>
        <v>37.799999999999997</v>
      </c>
      <c r="M826" s="73">
        <f t="shared" si="118"/>
        <v>3.78</v>
      </c>
      <c r="N826" s="74">
        <f t="shared" si="119"/>
        <v>34.019999999999996</v>
      </c>
      <c r="O826" s="74">
        <f t="shared" si="121"/>
        <v>5.67</v>
      </c>
      <c r="P826" s="42"/>
    </row>
    <row r="827" spans="1:16" s="3" customFormat="1" x14ac:dyDescent="0.25">
      <c r="A827" s="5" t="s">
        <v>7</v>
      </c>
      <c r="B827" s="5">
        <v>2040000959</v>
      </c>
      <c r="C827" s="11" t="s">
        <v>806</v>
      </c>
      <c r="D827" s="5">
        <v>10</v>
      </c>
      <c r="E827" s="5" t="s">
        <v>9</v>
      </c>
      <c r="F827" s="5" t="s">
        <v>790</v>
      </c>
      <c r="G827" s="70">
        <v>30042039</v>
      </c>
      <c r="H827" s="71">
        <v>0.12</v>
      </c>
      <c r="I827" s="72">
        <v>61.5</v>
      </c>
      <c r="J827" s="73">
        <f t="shared" si="115"/>
        <v>10.98</v>
      </c>
      <c r="K827" s="74">
        <f t="shared" si="116"/>
        <v>50.519999999999996</v>
      </c>
      <c r="L827" s="75">
        <f t="shared" si="117"/>
        <v>43.929999999999993</v>
      </c>
      <c r="M827" s="73">
        <f t="shared" si="118"/>
        <v>4.3899999999999997</v>
      </c>
      <c r="N827" s="74">
        <f t="shared" si="119"/>
        <v>39.539999999999992</v>
      </c>
      <c r="O827" s="74">
        <f t="shared" si="121"/>
        <v>6.59</v>
      </c>
      <c r="P827" s="42"/>
    </row>
    <row r="828" spans="1:16" s="3" customFormat="1" x14ac:dyDescent="0.25">
      <c r="A828" s="5" t="s">
        <v>7</v>
      </c>
      <c r="B828" s="5">
        <v>2040000961</v>
      </c>
      <c r="C828" s="11" t="s">
        <v>807</v>
      </c>
      <c r="D828" s="5">
        <v>30</v>
      </c>
      <c r="E828" s="5" t="s">
        <v>12</v>
      </c>
      <c r="F828" s="5" t="s">
        <v>790</v>
      </c>
      <c r="G828" s="70">
        <v>30042039</v>
      </c>
      <c r="H828" s="71">
        <v>0.12</v>
      </c>
      <c r="I828" s="72">
        <v>61.57</v>
      </c>
      <c r="J828" s="73">
        <f t="shared" si="115"/>
        <v>10.99</v>
      </c>
      <c r="K828" s="74">
        <f t="shared" si="116"/>
        <v>50.58</v>
      </c>
      <c r="L828" s="75">
        <f t="shared" si="117"/>
        <v>43.98</v>
      </c>
      <c r="M828" s="73">
        <f t="shared" si="118"/>
        <v>4.4000000000000004</v>
      </c>
      <c r="N828" s="74">
        <f t="shared" si="119"/>
        <v>39.58</v>
      </c>
      <c r="O828" s="74">
        <f t="shared" si="121"/>
        <v>6.6</v>
      </c>
      <c r="P828" s="42"/>
    </row>
    <row r="829" spans="1:16" s="3" customFormat="1" x14ac:dyDescent="0.25">
      <c r="A829" s="5" t="s">
        <v>7</v>
      </c>
      <c r="B829" s="5">
        <v>2040000962</v>
      </c>
      <c r="C829" s="11" t="s">
        <v>808</v>
      </c>
      <c r="D829" s="5">
        <v>1</v>
      </c>
      <c r="E829" s="5" t="s">
        <v>425</v>
      </c>
      <c r="F829" s="5" t="s">
        <v>790</v>
      </c>
      <c r="G829" s="70">
        <v>30042019</v>
      </c>
      <c r="H829" s="71">
        <v>0.12</v>
      </c>
      <c r="I829" s="72">
        <v>167</v>
      </c>
      <c r="J829" s="73">
        <f t="shared" si="115"/>
        <v>29.82</v>
      </c>
      <c r="K829" s="74">
        <f t="shared" si="116"/>
        <v>137.18</v>
      </c>
      <c r="L829" s="75">
        <f t="shared" si="117"/>
        <v>119.29</v>
      </c>
      <c r="M829" s="73">
        <f t="shared" si="118"/>
        <v>11.93</v>
      </c>
      <c r="N829" s="74">
        <f t="shared" si="119"/>
        <v>107.36</v>
      </c>
      <c r="O829" s="74">
        <f t="shared" si="121"/>
        <v>17.89</v>
      </c>
      <c r="P829" s="42"/>
    </row>
    <row r="830" spans="1:16" s="3" customFormat="1" x14ac:dyDescent="0.25">
      <c r="A830" s="5" t="s">
        <v>7</v>
      </c>
      <c r="B830" s="5">
        <v>2040000964</v>
      </c>
      <c r="C830" s="11" t="s">
        <v>809</v>
      </c>
      <c r="D830" s="5">
        <v>1</v>
      </c>
      <c r="E830" s="5" t="s">
        <v>425</v>
      </c>
      <c r="F830" s="5" t="s">
        <v>790</v>
      </c>
      <c r="G830" s="70">
        <v>30042019</v>
      </c>
      <c r="H830" s="71">
        <v>0.12</v>
      </c>
      <c r="I830" s="72">
        <v>91</v>
      </c>
      <c r="J830" s="73">
        <f t="shared" si="115"/>
        <v>16.25</v>
      </c>
      <c r="K830" s="74">
        <f t="shared" si="116"/>
        <v>74.75</v>
      </c>
      <c r="L830" s="75">
        <f t="shared" si="117"/>
        <v>65</v>
      </c>
      <c r="M830" s="73">
        <f t="shared" si="118"/>
        <v>6.5</v>
      </c>
      <c r="N830" s="74">
        <f t="shared" si="119"/>
        <v>58.5</v>
      </c>
      <c r="O830" s="74">
        <f t="shared" si="121"/>
        <v>9.75</v>
      </c>
      <c r="P830" s="42"/>
    </row>
    <row r="831" spans="1:16" s="3" customFormat="1" x14ac:dyDescent="0.25">
      <c r="A831" s="5" t="s">
        <v>7</v>
      </c>
      <c r="B831" s="5">
        <v>2040000965</v>
      </c>
      <c r="C831" s="11" t="s">
        <v>810</v>
      </c>
      <c r="D831" s="5">
        <v>1</v>
      </c>
      <c r="E831" s="5" t="s">
        <v>425</v>
      </c>
      <c r="F831" s="5" t="s">
        <v>790</v>
      </c>
      <c r="G831" s="70">
        <v>30042019</v>
      </c>
      <c r="H831" s="71">
        <v>0.12</v>
      </c>
      <c r="I831" s="72">
        <v>46.728749999999998</v>
      </c>
      <c r="J831" s="73">
        <f t="shared" si="115"/>
        <v>8.34</v>
      </c>
      <c r="K831" s="74">
        <f t="shared" si="116"/>
        <v>38.388750000000002</v>
      </c>
      <c r="L831" s="75">
        <f t="shared" si="117"/>
        <v>33.378750000000004</v>
      </c>
      <c r="M831" s="73">
        <f t="shared" si="118"/>
        <v>3.34</v>
      </c>
      <c r="N831" s="74">
        <f t="shared" si="119"/>
        <v>30.03875</v>
      </c>
      <c r="O831" s="74">
        <f t="shared" si="121"/>
        <v>5.01</v>
      </c>
      <c r="P831" s="42"/>
    </row>
    <row r="832" spans="1:16" s="3" customFormat="1" x14ac:dyDescent="0.25">
      <c r="A832" s="5" t="s">
        <v>7</v>
      </c>
      <c r="B832" s="5">
        <v>2040000966</v>
      </c>
      <c r="C832" s="11" t="s">
        <v>811</v>
      </c>
      <c r="D832" s="5">
        <v>30</v>
      </c>
      <c r="E832" s="5" t="s">
        <v>12</v>
      </c>
      <c r="F832" s="5" t="s">
        <v>790</v>
      </c>
      <c r="G832" s="70">
        <v>30042039</v>
      </c>
      <c r="H832" s="71">
        <v>0.12</v>
      </c>
      <c r="I832" s="72">
        <v>118.5</v>
      </c>
      <c r="J832" s="73">
        <f t="shared" si="115"/>
        <v>21.16</v>
      </c>
      <c r="K832" s="74">
        <f t="shared" si="116"/>
        <v>97.34</v>
      </c>
      <c r="L832" s="75">
        <f t="shared" si="117"/>
        <v>84.64</v>
      </c>
      <c r="M832" s="73">
        <f t="shared" si="118"/>
        <v>8.4600000000000009</v>
      </c>
      <c r="N832" s="74">
        <f t="shared" si="119"/>
        <v>76.179999999999993</v>
      </c>
      <c r="O832" s="74">
        <f t="shared" si="121"/>
        <v>12.7</v>
      </c>
      <c r="P832" s="42"/>
    </row>
    <row r="833" spans="1:16" s="3" customFormat="1" x14ac:dyDescent="0.25">
      <c r="A833" s="5" t="s">
        <v>7</v>
      </c>
      <c r="B833" s="5">
        <v>2040000967</v>
      </c>
      <c r="C833" s="11" t="s">
        <v>812</v>
      </c>
      <c r="D833" s="5">
        <v>1</v>
      </c>
      <c r="E833" s="5" t="s">
        <v>425</v>
      </c>
      <c r="F833" s="5" t="s">
        <v>790</v>
      </c>
      <c r="G833" s="70">
        <v>30042019</v>
      </c>
      <c r="H833" s="71">
        <v>0.12</v>
      </c>
      <c r="I833" s="72">
        <v>50.35</v>
      </c>
      <c r="J833" s="73">
        <f t="shared" si="115"/>
        <v>8.99</v>
      </c>
      <c r="K833" s="74">
        <f t="shared" si="116"/>
        <v>41.36</v>
      </c>
      <c r="L833" s="75">
        <f t="shared" si="117"/>
        <v>35.97</v>
      </c>
      <c r="M833" s="73">
        <f t="shared" si="118"/>
        <v>3.6</v>
      </c>
      <c r="N833" s="74">
        <f t="shared" si="119"/>
        <v>32.369999999999997</v>
      </c>
      <c r="O833" s="74">
        <f t="shared" si="121"/>
        <v>5.39</v>
      </c>
      <c r="P833" s="42"/>
    </row>
    <row r="834" spans="1:16" s="3" customFormat="1" x14ac:dyDescent="0.25">
      <c r="A834" s="5" t="s">
        <v>7</v>
      </c>
      <c r="B834" s="5">
        <v>2040000968</v>
      </c>
      <c r="C834" s="11" t="s">
        <v>813</v>
      </c>
      <c r="D834" s="5">
        <v>1</v>
      </c>
      <c r="E834" s="5" t="s">
        <v>425</v>
      </c>
      <c r="F834" s="5" t="s">
        <v>790</v>
      </c>
      <c r="G834" s="70">
        <v>30042019</v>
      </c>
      <c r="H834" s="71">
        <v>0.12</v>
      </c>
      <c r="I834" s="72">
        <v>24.51</v>
      </c>
      <c r="J834" s="73">
        <f t="shared" si="115"/>
        <v>4.38</v>
      </c>
      <c r="K834" s="74">
        <f t="shared" si="116"/>
        <v>20.130000000000003</v>
      </c>
      <c r="L834" s="75">
        <f t="shared" si="117"/>
        <v>17.500000000000004</v>
      </c>
      <c r="M834" s="73">
        <f t="shared" si="118"/>
        <v>1.75</v>
      </c>
      <c r="N834" s="74">
        <f t="shared" si="119"/>
        <v>15.750000000000004</v>
      </c>
      <c r="O834" s="74">
        <f t="shared" si="121"/>
        <v>2.63</v>
      </c>
      <c r="P834" s="42"/>
    </row>
    <row r="835" spans="1:16" s="3" customFormat="1" x14ac:dyDescent="0.25">
      <c r="A835" s="5" t="s">
        <v>7</v>
      </c>
      <c r="B835" s="5">
        <v>2040000969</v>
      </c>
      <c r="C835" s="11" t="s">
        <v>814</v>
      </c>
      <c r="D835" s="5">
        <v>1</v>
      </c>
      <c r="E835" s="5" t="s">
        <v>425</v>
      </c>
      <c r="F835" s="5" t="s">
        <v>790</v>
      </c>
      <c r="G835" s="70">
        <v>30042019</v>
      </c>
      <c r="H835" s="71">
        <v>0.12</v>
      </c>
      <c r="I835" s="72">
        <v>43.92</v>
      </c>
      <c r="J835" s="73">
        <f t="shared" si="115"/>
        <v>7.84</v>
      </c>
      <c r="K835" s="74">
        <f t="shared" si="116"/>
        <v>36.08</v>
      </c>
      <c r="L835" s="75">
        <f t="shared" si="117"/>
        <v>31.369999999999997</v>
      </c>
      <c r="M835" s="73">
        <f t="shared" si="118"/>
        <v>3.14</v>
      </c>
      <c r="N835" s="74">
        <f t="shared" si="119"/>
        <v>28.229999999999997</v>
      </c>
      <c r="O835" s="74">
        <f t="shared" si="121"/>
        <v>4.71</v>
      </c>
      <c r="P835" s="42"/>
    </row>
    <row r="836" spans="1:16" s="3" customFormat="1" x14ac:dyDescent="0.25">
      <c r="A836" s="5" t="s">
        <v>7</v>
      </c>
      <c r="B836" s="5">
        <v>2040000972</v>
      </c>
      <c r="C836" s="11" t="s">
        <v>815</v>
      </c>
      <c r="D836" s="5">
        <v>10</v>
      </c>
      <c r="E836" s="5" t="s">
        <v>9</v>
      </c>
      <c r="F836" s="5" t="s">
        <v>790</v>
      </c>
      <c r="G836" s="70">
        <v>30042039</v>
      </c>
      <c r="H836" s="71">
        <v>0.12</v>
      </c>
      <c r="I836" s="72">
        <v>99.5</v>
      </c>
      <c r="J836" s="73">
        <f t="shared" si="115"/>
        <v>17.77</v>
      </c>
      <c r="K836" s="74">
        <f t="shared" si="116"/>
        <v>81.73</v>
      </c>
      <c r="L836" s="75">
        <f t="shared" si="117"/>
        <v>71.070000000000007</v>
      </c>
      <c r="M836" s="73">
        <f t="shared" si="118"/>
        <v>7.11</v>
      </c>
      <c r="N836" s="74">
        <f t="shared" si="119"/>
        <v>63.960000000000008</v>
      </c>
      <c r="O836" s="74">
        <f t="shared" si="121"/>
        <v>10.66</v>
      </c>
      <c r="P836" s="42"/>
    </row>
    <row r="837" spans="1:16" s="3" customFormat="1" x14ac:dyDescent="0.25">
      <c r="A837" s="5" t="s">
        <v>7</v>
      </c>
      <c r="B837" s="5">
        <v>2040000973</v>
      </c>
      <c r="C837" s="11" t="s">
        <v>816</v>
      </c>
      <c r="D837" s="5">
        <v>10</v>
      </c>
      <c r="E837" s="5" t="s">
        <v>9</v>
      </c>
      <c r="F837" s="5" t="s">
        <v>790</v>
      </c>
      <c r="G837" s="70">
        <v>30042039</v>
      </c>
      <c r="H837" s="71">
        <v>0.12</v>
      </c>
      <c r="I837" s="72">
        <v>137.44</v>
      </c>
      <c r="J837" s="73">
        <f t="shared" si="115"/>
        <v>24.54</v>
      </c>
      <c r="K837" s="74">
        <f t="shared" si="116"/>
        <v>112.9</v>
      </c>
      <c r="L837" s="75">
        <f t="shared" si="117"/>
        <v>98.17</v>
      </c>
      <c r="M837" s="73">
        <f t="shared" si="118"/>
        <v>9.82</v>
      </c>
      <c r="N837" s="74">
        <f t="shared" si="119"/>
        <v>88.350000000000009</v>
      </c>
      <c r="O837" s="74">
        <f t="shared" si="121"/>
        <v>14.73</v>
      </c>
      <c r="P837" s="42"/>
    </row>
    <row r="838" spans="1:16" s="3" customFormat="1" x14ac:dyDescent="0.25">
      <c r="A838" s="5" t="s">
        <v>7</v>
      </c>
      <c r="B838" s="5">
        <v>2040000975</v>
      </c>
      <c r="C838" s="11" t="s">
        <v>817</v>
      </c>
      <c r="D838" s="5">
        <v>10</v>
      </c>
      <c r="E838" s="5" t="s">
        <v>9</v>
      </c>
      <c r="F838" s="5" t="s">
        <v>790</v>
      </c>
      <c r="G838" s="70">
        <v>30042034</v>
      </c>
      <c r="H838" s="71">
        <v>0.12</v>
      </c>
      <c r="I838" s="72">
        <v>189.11399999999998</v>
      </c>
      <c r="J838" s="73">
        <f t="shared" si="115"/>
        <v>33.770000000000003</v>
      </c>
      <c r="K838" s="74">
        <f t="shared" si="116"/>
        <v>155.34399999999997</v>
      </c>
      <c r="L838" s="75">
        <f t="shared" si="117"/>
        <v>135.08399999999997</v>
      </c>
      <c r="M838" s="73">
        <f t="shared" si="118"/>
        <v>13.51</v>
      </c>
      <c r="N838" s="74">
        <f t="shared" si="119"/>
        <v>121.57399999999997</v>
      </c>
      <c r="O838" s="74">
        <f t="shared" si="121"/>
        <v>20.260000000000002</v>
      </c>
      <c r="P838" s="42"/>
    </row>
    <row r="839" spans="1:16" s="3" customFormat="1" x14ac:dyDescent="0.25">
      <c r="A839" s="5" t="s">
        <v>7</v>
      </c>
      <c r="B839" s="5">
        <v>2040000999</v>
      </c>
      <c r="C839" s="11" t="s">
        <v>818</v>
      </c>
      <c r="D839" s="5">
        <v>10</v>
      </c>
      <c r="E839" s="5" t="s">
        <v>9</v>
      </c>
      <c r="F839" s="5" t="s">
        <v>790</v>
      </c>
      <c r="G839" s="70">
        <v>30049069</v>
      </c>
      <c r="H839" s="71">
        <v>0.12</v>
      </c>
      <c r="I839" s="72">
        <v>64.5</v>
      </c>
      <c r="J839" s="73">
        <f t="shared" si="115"/>
        <v>11.52</v>
      </c>
      <c r="K839" s="74">
        <f t="shared" si="116"/>
        <v>52.980000000000004</v>
      </c>
      <c r="L839" s="75">
        <f t="shared" si="117"/>
        <v>46.070000000000007</v>
      </c>
      <c r="M839" s="73">
        <f t="shared" si="118"/>
        <v>4.6100000000000003</v>
      </c>
      <c r="N839" s="74">
        <f t="shared" si="119"/>
        <v>41.460000000000008</v>
      </c>
      <c r="O839" s="74">
        <f t="shared" si="121"/>
        <v>6.91</v>
      </c>
      <c r="P839" s="42"/>
    </row>
    <row r="840" spans="1:16" s="3" customFormat="1" x14ac:dyDescent="0.25">
      <c r="A840" s="5" t="s">
        <v>7</v>
      </c>
      <c r="B840" s="5">
        <v>2040001003</v>
      </c>
      <c r="C840" s="11" t="s">
        <v>819</v>
      </c>
      <c r="D840" s="5">
        <v>10</v>
      </c>
      <c r="E840" s="5" t="s">
        <v>31</v>
      </c>
      <c r="F840" s="5" t="s">
        <v>790</v>
      </c>
      <c r="G840" s="70">
        <v>30049099</v>
      </c>
      <c r="H840" s="71">
        <v>0.12</v>
      </c>
      <c r="I840" s="72">
        <v>65.97</v>
      </c>
      <c r="J840" s="73">
        <f t="shared" si="115"/>
        <v>11.78</v>
      </c>
      <c r="K840" s="74">
        <f t="shared" si="116"/>
        <v>54.19</v>
      </c>
      <c r="L840" s="75">
        <f t="shared" si="117"/>
        <v>47.12</v>
      </c>
      <c r="M840" s="73">
        <f t="shared" si="118"/>
        <v>4.71</v>
      </c>
      <c r="N840" s="74">
        <f t="shared" si="119"/>
        <v>42.41</v>
      </c>
      <c r="O840" s="74">
        <f t="shared" si="121"/>
        <v>7.07</v>
      </c>
      <c r="P840" s="42"/>
    </row>
    <row r="841" spans="1:16" s="3" customFormat="1" x14ac:dyDescent="0.25">
      <c r="A841" s="5" t="s">
        <v>7</v>
      </c>
      <c r="B841" s="5">
        <v>2040001004</v>
      </c>
      <c r="C841" s="11" t="s">
        <v>820</v>
      </c>
      <c r="D841" s="5">
        <v>1</v>
      </c>
      <c r="E841" s="5" t="s">
        <v>182</v>
      </c>
      <c r="F841" s="5" t="s">
        <v>790</v>
      </c>
      <c r="G841" s="70">
        <v>30049039</v>
      </c>
      <c r="H841" s="71">
        <v>0.12</v>
      </c>
      <c r="I841" s="72">
        <v>44.24</v>
      </c>
      <c r="J841" s="73">
        <f t="shared" si="115"/>
        <v>7.9</v>
      </c>
      <c r="K841" s="74">
        <f t="shared" si="116"/>
        <v>36.340000000000003</v>
      </c>
      <c r="L841" s="75">
        <f t="shared" si="117"/>
        <v>31.6</v>
      </c>
      <c r="M841" s="73">
        <f t="shared" si="118"/>
        <v>3.16</v>
      </c>
      <c r="N841" s="74">
        <f t="shared" si="119"/>
        <v>28.440000000000005</v>
      </c>
      <c r="O841" s="74">
        <f t="shared" si="121"/>
        <v>4.74</v>
      </c>
      <c r="P841" s="42"/>
    </row>
    <row r="842" spans="1:16" s="3" customFormat="1" x14ac:dyDescent="0.25">
      <c r="A842" s="5" t="s">
        <v>7</v>
      </c>
      <c r="B842" s="5">
        <v>2040001079</v>
      </c>
      <c r="C842" s="11" t="s">
        <v>821</v>
      </c>
      <c r="D842" s="5">
        <v>10</v>
      </c>
      <c r="E842" s="5" t="s">
        <v>9</v>
      </c>
      <c r="F842" s="5" t="s">
        <v>790</v>
      </c>
      <c r="G842" s="70" t="s">
        <v>822</v>
      </c>
      <c r="H842" s="71">
        <v>0.12</v>
      </c>
      <c r="I842" s="72">
        <v>168</v>
      </c>
      <c r="J842" s="73">
        <f t="shared" ref="J842:J876" si="122">ROUND((I842-O842)*20%,2)</f>
        <v>30</v>
      </c>
      <c r="K842" s="74">
        <f t="shared" ref="K842:K876" si="123">+I842-J842</f>
        <v>138</v>
      </c>
      <c r="L842" s="75">
        <f t="shared" ref="L842:L876" si="124">K842-O842</f>
        <v>120</v>
      </c>
      <c r="M842" s="73">
        <f t="shared" ref="M842:M876" si="125">ROUND((K842-O842)*10%,2)</f>
        <v>12</v>
      </c>
      <c r="N842" s="74">
        <f t="shared" ref="N842:N876" si="126">+K842-M842-O842</f>
        <v>108</v>
      </c>
      <c r="O842" s="74">
        <f t="shared" si="121"/>
        <v>18</v>
      </c>
      <c r="P842" s="42"/>
    </row>
    <row r="843" spans="1:16" s="3" customFormat="1" x14ac:dyDescent="0.25">
      <c r="A843" s="5" t="s">
        <v>7</v>
      </c>
      <c r="B843" s="5">
        <v>2040001081</v>
      </c>
      <c r="C843" s="11" t="s">
        <v>823</v>
      </c>
      <c r="D843" s="5">
        <v>30</v>
      </c>
      <c r="E843" s="5" t="s">
        <v>12</v>
      </c>
      <c r="F843" s="5" t="s">
        <v>790</v>
      </c>
      <c r="G843" s="70">
        <v>30042019</v>
      </c>
      <c r="H843" s="71">
        <v>0.12</v>
      </c>
      <c r="I843" s="72">
        <v>133</v>
      </c>
      <c r="J843" s="73">
        <f t="shared" si="122"/>
        <v>23.75</v>
      </c>
      <c r="K843" s="74">
        <f t="shared" si="123"/>
        <v>109.25</v>
      </c>
      <c r="L843" s="75">
        <f t="shared" si="124"/>
        <v>95</v>
      </c>
      <c r="M843" s="73">
        <f t="shared" si="125"/>
        <v>9.5</v>
      </c>
      <c r="N843" s="74">
        <f t="shared" si="126"/>
        <v>85.5</v>
      </c>
      <c r="O843" s="74">
        <f t="shared" si="121"/>
        <v>14.25</v>
      </c>
      <c r="P843" s="42"/>
    </row>
    <row r="844" spans="1:16" s="3" customFormat="1" x14ac:dyDescent="0.25">
      <c r="A844" s="5" t="s">
        <v>7</v>
      </c>
      <c r="B844" s="5">
        <v>2040001082</v>
      </c>
      <c r="C844" s="11" t="s">
        <v>824</v>
      </c>
      <c r="D844" s="5">
        <v>10</v>
      </c>
      <c r="E844" s="5" t="s">
        <v>9</v>
      </c>
      <c r="F844" s="5" t="s">
        <v>790</v>
      </c>
      <c r="G844" s="70" t="s">
        <v>822</v>
      </c>
      <c r="H844" s="71">
        <v>0.12</v>
      </c>
      <c r="I844" s="72">
        <v>296.02999999999997</v>
      </c>
      <c r="J844" s="73">
        <f t="shared" si="122"/>
        <v>52.86</v>
      </c>
      <c r="K844" s="74">
        <f t="shared" si="123"/>
        <v>243.16999999999996</v>
      </c>
      <c r="L844" s="75">
        <f t="shared" si="124"/>
        <v>211.44999999999996</v>
      </c>
      <c r="M844" s="73">
        <f t="shared" si="125"/>
        <v>21.15</v>
      </c>
      <c r="N844" s="74">
        <f t="shared" si="126"/>
        <v>190.29999999999995</v>
      </c>
      <c r="O844" s="74">
        <f t="shared" si="121"/>
        <v>31.72</v>
      </c>
      <c r="P844" s="42"/>
    </row>
    <row r="845" spans="1:16" s="3" customFormat="1" x14ac:dyDescent="0.25">
      <c r="A845" s="5" t="s">
        <v>7</v>
      </c>
      <c r="B845" s="5">
        <v>2040001083</v>
      </c>
      <c r="C845" s="11" t="s">
        <v>825</v>
      </c>
      <c r="D845" s="5">
        <v>6</v>
      </c>
      <c r="E845" s="5" t="s">
        <v>9</v>
      </c>
      <c r="F845" s="5" t="s">
        <v>790</v>
      </c>
      <c r="G845" s="70" t="s">
        <v>225</v>
      </c>
      <c r="H845" s="71">
        <v>0.12</v>
      </c>
      <c r="I845" s="72">
        <v>133.0395</v>
      </c>
      <c r="J845" s="73">
        <f t="shared" si="122"/>
        <v>23.76</v>
      </c>
      <c r="K845" s="74">
        <f t="shared" si="123"/>
        <v>109.2795</v>
      </c>
      <c r="L845" s="75">
        <f t="shared" si="124"/>
        <v>95.029499999999999</v>
      </c>
      <c r="M845" s="73">
        <f t="shared" si="125"/>
        <v>9.5</v>
      </c>
      <c r="N845" s="74">
        <f t="shared" si="126"/>
        <v>85.529499999999999</v>
      </c>
      <c r="O845" s="74">
        <f t="shared" ref="O845:O861" si="127">ROUND(I845*12%/112%,2)</f>
        <v>14.25</v>
      </c>
      <c r="P845" s="42"/>
    </row>
    <row r="846" spans="1:16" s="3" customFormat="1" x14ac:dyDescent="0.25">
      <c r="A846" s="5" t="s">
        <v>7</v>
      </c>
      <c r="B846" s="5">
        <v>2040001084</v>
      </c>
      <c r="C846" s="11" t="s">
        <v>826</v>
      </c>
      <c r="D846" s="5">
        <v>6</v>
      </c>
      <c r="E846" s="5" t="s">
        <v>9</v>
      </c>
      <c r="F846" s="5" t="s">
        <v>790</v>
      </c>
      <c r="G846" s="70" t="s">
        <v>225</v>
      </c>
      <c r="H846" s="71">
        <v>0.12</v>
      </c>
      <c r="I846" s="72">
        <v>240.79049999999998</v>
      </c>
      <c r="J846" s="73">
        <f t="shared" si="122"/>
        <v>43</v>
      </c>
      <c r="K846" s="74">
        <f t="shared" si="123"/>
        <v>197.79049999999998</v>
      </c>
      <c r="L846" s="75">
        <f t="shared" si="124"/>
        <v>171.99049999999997</v>
      </c>
      <c r="M846" s="73">
        <f t="shared" si="125"/>
        <v>17.2</v>
      </c>
      <c r="N846" s="74">
        <f t="shared" si="126"/>
        <v>154.79049999999998</v>
      </c>
      <c r="O846" s="74">
        <f t="shared" si="127"/>
        <v>25.8</v>
      </c>
      <c r="P846" s="42"/>
    </row>
    <row r="847" spans="1:16" s="3" customFormat="1" x14ac:dyDescent="0.25">
      <c r="A847" s="5" t="s">
        <v>7</v>
      </c>
      <c r="B847" s="5">
        <v>2040001097</v>
      </c>
      <c r="C847" s="11" t="s">
        <v>827</v>
      </c>
      <c r="D847" s="5">
        <v>20</v>
      </c>
      <c r="E847" s="5" t="s">
        <v>12</v>
      </c>
      <c r="F847" s="5" t="s">
        <v>790</v>
      </c>
      <c r="G847" s="70">
        <v>30049069</v>
      </c>
      <c r="H847" s="71">
        <v>0.12</v>
      </c>
      <c r="I847" s="72">
        <v>62.85</v>
      </c>
      <c r="J847" s="73">
        <f t="shared" si="122"/>
        <v>11.22</v>
      </c>
      <c r="K847" s="74">
        <f t="shared" si="123"/>
        <v>51.63</v>
      </c>
      <c r="L847" s="75">
        <f t="shared" si="124"/>
        <v>44.900000000000006</v>
      </c>
      <c r="M847" s="73">
        <f t="shared" si="125"/>
        <v>4.49</v>
      </c>
      <c r="N847" s="74">
        <f t="shared" si="126"/>
        <v>40.409999999999997</v>
      </c>
      <c r="O847" s="74">
        <f t="shared" si="127"/>
        <v>6.73</v>
      </c>
      <c r="P847" s="42"/>
    </row>
    <row r="848" spans="1:16" s="3" customFormat="1" x14ac:dyDescent="0.25">
      <c r="A848" s="5" t="s">
        <v>7</v>
      </c>
      <c r="B848" s="5">
        <v>2040001098</v>
      </c>
      <c r="C848" s="11" t="s">
        <v>828</v>
      </c>
      <c r="D848" s="5">
        <v>2</v>
      </c>
      <c r="E848" s="5" t="s">
        <v>12</v>
      </c>
      <c r="F848" s="5" t="s">
        <v>790</v>
      </c>
      <c r="G848" s="70">
        <v>30049069</v>
      </c>
      <c r="H848" s="71">
        <v>0.12</v>
      </c>
      <c r="I848" s="72">
        <v>20.5</v>
      </c>
      <c r="J848" s="73">
        <f t="shared" si="122"/>
        <v>3.66</v>
      </c>
      <c r="K848" s="74">
        <f t="shared" si="123"/>
        <v>16.84</v>
      </c>
      <c r="L848" s="75">
        <f t="shared" si="124"/>
        <v>14.64</v>
      </c>
      <c r="M848" s="73">
        <f t="shared" si="125"/>
        <v>1.46</v>
      </c>
      <c r="N848" s="74">
        <f t="shared" si="126"/>
        <v>13.18</v>
      </c>
      <c r="O848" s="74">
        <f t="shared" si="127"/>
        <v>2.2000000000000002</v>
      </c>
      <c r="P848" s="42"/>
    </row>
    <row r="849" spans="1:16" s="3" customFormat="1" x14ac:dyDescent="0.25">
      <c r="A849" s="5" t="s">
        <v>7</v>
      </c>
      <c r="B849" s="5">
        <v>2040001099</v>
      </c>
      <c r="C849" s="11" t="s">
        <v>829</v>
      </c>
      <c r="D849" s="5">
        <v>10</v>
      </c>
      <c r="E849" s="5" t="s">
        <v>12</v>
      </c>
      <c r="F849" s="5" t="s">
        <v>790</v>
      </c>
      <c r="G849" s="70" t="s">
        <v>458</v>
      </c>
      <c r="H849" s="71">
        <v>0.12</v>
      </c>
      <c r="I849" s="72">
        <v>39.03</v>
      </c>
      <c r="J849" s="73">
        <f t="shared" si="122"/>
        <v>6.97</v>
      </c>
      <c r="K849" s="74">
        <f t="shared" si="123"/>
        <v>32.06</v>
      </c>
      <c r="L849" s="75">
        <f t="shared" si="124"/>
        <v>27.880000000000003</v>
      </c>
      <c r="M849" s="73">
        <f t="shared" si="125"/>
        <v>2.79</v>
      </c>
      <c r="N849" s="74">
        <f t="shared" si="126"/>
        <v>25.090000000000003</v>
      </c>
      <c r="O849" s="74">
        <f t="shared" si="127"/>
        <v>4.18</v>
      </c>
      <c r="P849" s="42"/>
    </row>
    <row r="850" spans="1:16" s="3" customFormat="1" x14ac:dyDescent="0.25">
      <c r="A850" s="5" t="s">
        <v>7</v>
      </c>
      <c r="B850" s="5">
        <v>2040001100</v>
      </c>
      <c r="C850" s="11" t="s">
        <v>830</v>
      </c>
      <c r="D850" s="5">
        <v>10</v>
      </c>
      <c r="E850" s="5" t="s">
        <v>9</v>
      </c>
      <c r="F850" s="5" t="s">
        <v>790</v>
      </c>
      <c r="G850" s="70" t="s">
        <v>831</v>
      </c>
      <c r="H850" s="71">
        <v>0.12</v>
      </c>
      <c r="I850" s="72">
        <v>59.856779999999993</v>
      </c>
      <c r="J850" s="73">
        <f t="shared" si="122"/>
        <v>10.69</v>
      </c>
      <c r="K850" s="74">
        <f t="shared" si="123"/>
        <v>49.166779999999996</v>
      </c>
      <c r="L850" s="75">
        <f t="shared" si="124"/>
        <v>42.756779999999992</v>
      </c>
      <c r="M850" s="73">
        <f t="shared" si="125"/>
        <v>4.28</v>
      </c>
      <c r="N850" s="74">
        <f t="shared" si="126"/>
        <v>38.476779999999991</v>
      </c>
      <c r="O850" s="74">
        <f t="shared" si="127"/>
        <v>6.41</v>
      </c>
      <c r="P850" s="42"/>
    </row>
    <row r="851" spans="1:16" s="3" customFormat="1" x14ac:dyDescent="0.25">
      <c r="A851" s="5" t="s">
        <v>7</v>
      </c>
      <c r="B851" s="5">
        <v>2040001101</v>
      </c>
      <c r="C851" s="11" t="s">
        <v>832</v>
      </c>
      <c r="D851" s="5">
        <v>10</v>
      </c>
      <c r="E851" s="5" t="s">
        <v>9</v>
      </c>
      <c r="F851" s="5" t="s">
        <v>790</v>
      </c>
      <c r="G851" s="70">
        <v>30049069</v>
      </c>
      <c r="H851" s="71">
        <v>0.12</v>
      </c>
      <c r="I851" s="72">
        <v>69.5</v>
      </c>
      <c r="J851" s="73">
        <f t="shared" si="122"/>
        <v>12.41</v>
      </c>
      <c r="K851" s="74">
        <f t="shared" si="123"/>
        <v>57.09</v>
      </c>
      <c r="L851" s="75">
        <f t="shared" si="124"/>
        <v>49.64</v>
      </c>
      <c r="M851" s="73">
        <f t="shared" si="125"/>
        <v>4.96</v>
      </c>
      <c r="N851" s="74">
        <f t="shared" si="126"/>
        <v>44.68</v>
      </c>
      <c r="O851" s="74">
        <f t="shared" si="127"/>
        <v>7.45</v>
      </c>
      <c r="P851" s="42"/>
    </row>
    <row r="852" spans="1:16" s="3" customFormat="1" x14ac:dyDescent="0.25">
      <c r="A852" s="5" t="s">
        <v>7</v>
      </c>
      <c r="B852" s="5">
        <v>2040001102</v>
      </c>
      <c r="C852" s="11" t="s">
        <v>833</v>
      </c>
      <c r="D852" s="5">
        <v>2</v>
      </c>
      <c r="E852" s="5" t="s">
        <v>12</v>
      </c>
      <c r="F852" s="5" t="s">
        <v>790</v>
      </c>
      <c r="G852" s="70">
        <v>30049069</v>
      </c>
      <c r="H852" s="71">
        <v>0.12</v>
      </c>
      <c r="I852" s="72">
        <v>24.8</v>
      </c>
      <c r="J852" s="73">
        <f t="shared" si="122"/>
        <v>4.43</v>
      </c>
      <c r="K852" s="74">
        <f t="shared" si="123"/>
        <v>20.37</v>
      </c>
      <c r="L852" s="75">
        <f t="shared" si="124"/>
        <v>17.71</v>
      </c>
      <c r="M852" s="73">
        <f t="shared" si="125"/>
        <v>1.77</v>
      </c>
      <c r="N852" s="74">
        <f t="shared" si="126"/>
        <v>15.940000000000001</v>
      </c>
      <c r="O852" s="74">
        <f t="shared" si="127"/>
        <v>2.66</v>
      </c>
      <c r="P852" s="42"/>
    </row>
    <row r="853" spans="1:16" s="3" customFormat="1" x14ac:dyDescent="0.25">
      <c r="A853" s="5" t="s">
        <v>7</v>
      </c>
      <c r="B853" s="5">
        <v>2040001103</v>
      </c>
      <c r="C853" s="11" t="s">
        <v>834</v>
      </c>
      <c r="D853" s="5">
        <v>10</v>
      </c>
      <c r="E853" s="5" t="s">
        <v>9</v>
      </c>
      <c r="F853" s="5" t="s">
        <v>790</v>
      </c>
      <c r="G853" s="70">
        <v>30042019</v>
      </c>
      <c r="H853" s="71">
        <v>0.12</v>
      </c>
      <c r="I853" s="72">
        <v>81.91</v>
      </c>
      <c r="J853" s="73">
        <f t="shared" si="122"/>
        <v>14.63</v>
      </c>
      <c r="K853" s="74">
        <f t="shared" si="123"/>
        <v>67.28</v>
      </c>
      <c r="L853" s="75">
        <f t="shared" si="124"/>
        <v>58.5</v>
      </c>
      <c r="M853" s="73">
        <f t="shared" si="125"/>
        <v>5.85</v>
      </c>
      <c r="N853" s="74">
        <f t="shared" si="126"/>
        <v>52.65</v>
      </c>
      <c r="O853" s="74">
        <f t="shared" si="127"/>
        <v>8.7799999999999994</v>
      </c>
      <c r="P853" s="42"/>
    </row>
    <row r="854" spans="1:16" s="3" customFormat="1" x14ac:dyDescent="0.25">
      <c r="A854" s="5" t="s">
        <v>7</v>
      </c>
      <c r="B854" s="5">
        <v>2040001105</v>
      </c>
      <c r="C854" s="11" t="s">
        <v>835</v>
      </c>
      <c r="D854" s="5">
        <v>10</v>
      </c>
      <c r="E854" s="5" t="s">
        <v>9</v>
      </c>
      <c r="F854" s="5" t="s">
        <v>790</v>
      </c>
      <c r="G854" s="70">
        <v>30042019</v>
      </c>
      <c r="H854" s="71">
        <v>0.12</v>
      </c>
      <c r="I854" s="72">
        <v>38.479999999999997</v>
      </c>
      <c r="J854" s="73">
        <f t="shared" si="122"/>
        <v>6.87</v>
      </c>
      <c r="K854" s="74">
        <f t="shared" si="123"/>
        <v>31.609999999999996</v>
      </c>
      <c r="L854" s="75">
        <f t="shared" si="124"/>
        <v>27.489999999999995</v>
      </c>
      <c r="M854" s="73">
        <f t="shared" si="125"/>
        <v>2.75</v>
      </c>
      <c r="N854" s="74">
        <f t="shared" si="126"/>
        <v>24.739999999999995</v>
      </c>
      <c r="O854" s="74">
        <f t="shared" si="127"/>
        <v>4.12</v>
      </c>
      <c r="P854" s="42"/>
    </row>
    <row r="855" spans="1:16" s="3" customFormat="1" x14ac:dyDescent="0.25">
      <c r="A855" s="5" t="s">
        <v>7</v>
      </c>
      <c r="B855" s="5">
        <v>2040001106</v>
      </c>
      <c r="C855" s="11" t="s">
        <v>836</v>
      </c>
      <c r="D855" s="5">
        <v>10</v>
      </c>
      <c r="E855" s="5" t="s">
        <v>9</v>
      </c>
      <c r="F855" s="5" t="s">
        <v>790</v>
      </c>
      <c r="G855" s="70">
        <v>30042019</v>
      </c>
      <c r="H855" s="71">
        <v>0.12</v>
      </c>
      <c r="I855" s="72">
        <v>65.63</v>
      </c>
      <c r="J855" s="73">
        <f t="shared" si="122"/>
        <v>11.72</v>
      </c>
      <c r="K855" s="74">
        <f t="shared" si="123"/>
        <v>53.91</v>
      </c>
      <c r="L855" s="75">
        <f t="shared" si="124"/>
        <v>46.879999999999995</v>
      </c>
      <c r="M855" s="73">
        <f t="shared" si="125"/>
        <v>4.6900000000000004</v>
      </c>
      <c r="N855" s="74">
        <f t="shared" si="126"/>
        <v>42.19</v>
      </c>
      <c r="O855" s="74">
        <f t="shared" si="127"/>
        <v>7.03</v>
      </c>
      <c r="P855" s="42"/>
    </row>
    <row r="856" spans="1:16" s="3" customFormat="1" x14ac:dyDescent="0.25">
      <c r="A856" s="5" t="s">
        <v>7</v>
      </c>
      <c r="B856" s="5">
        <v>2040001107</v>
      </c>
      <c r="C856" s="11" t="s">
        <v>837</v>
      </c>
      <c r="D856" s="5">
        <v>10</v>
      </c>
      <c r="E856" s="5" t="s">
        <v>9</v>
      </c>
      <c r="F856" s="5" t="s">
        <v>790</v>
      </c>
      <c r="G856" s="70">
        <v>30042019</v>
      </c>
      <c r="H856" s="71">
        <v>0.12</v>
      </c>
      <c r="I856" s="72">
        <v>90.79</v>
      </c>
      <c r="J856" s="73">
        <f t="shared" si="122"/>
        <v>16.21</v>
      </c>
      <c r="K856" s="74">
        <f t="shared" si="123"/>
        <v>74.580000000000013</v>
      </c>
      <c r="L856" s="75">
        <f t="shared" si="124"/>
        <v>64.850000000000009</v>
      </c>
      <c r="M856" s="73">
        <f t="shared" si="125"/>
        <v>6.49</v>
      </c>
      <c r="N856" s="74">
        <f t="shared" si="126"/>
        <v>58.360000000000014</v>
      </c>
      <c r="O856" s="74">
        <f t="shared" si="127"/>
        <v>9.73</v>
      </c>
      <c r="P856" s="42"/>
    </row>
    <row r="857" spans="1:16" s="3" customFormat="1" x14ac:dyDescent="0.25">
      <c r="A857" s="5" t="s">
        <v>7</v>
      </c>
      <c r="B857" s="5">
        <v>2040001109</v>
      </c>
      <c r="C857" s="11" t="s">
        <v>838</v>
      </c>
      <c r="D857" s="5">
        <v>30</v>
      </c>
      <c r="E857" s="5" t="s">
        <v>12</v>
      </c>
      <c r="F857" s="5" t="s">
        <v>790</v>
      </c>
      <c r="G857" s="70">
        <v>30042019</v>
      </c>
      <c r="H857" s="71">
        <v>0.12</v>
      </c>
      <c r="I857" s="72">
        <v>43.04</v>
      </c>
      <c r="J857" s="73">
        <f t="shared" si="122"/>
        <v>7.69</v>
      </c>
      <c r="K857" s="74">
        <f t="shared" si="123"/>
        <v>35.35</v>
      </c>
      <c r="L857" s="75">
        <f t="shared" si="124"/>
        <v>30.740000000000002</v>
      </c>
      <c r="M857" s="73">
        <f t="shared" si="125"/>
        <v>3.07</v>
      </c>
      <c r="N857" s="74">
        <f t="shared" si="126"/>
        <v>27.67</v>
      </c>
      <c r="O857" s="74">
        <f t="shared" si="127"/>
        <v>4.6100000000000003</v>
      </c>
      <c r="P857" s="42"/>
    </row>
    <row r="858" spans="1:16" s="3" customFormat="1" x14ac:dyDescent="0.25">
      <c r="A858" s="5" t="s">
        <v>7</v>
      </c>
      <c r="B858" s="5">
        <v>2040001117</v>
      </c>
      <c r="C858" s="11" t="s">
        <v>839</v>
      </c>
      <c r="D858" s="5">
        <v>10</v>
      </c>
      <c r="E858" s="5" t="s">
        <v>9</v>
      </c>
      <c r="F858" s="5" t="s">
        <v>790</v>
      </c>
      <c r="G858" s="70">
        <v>30042034</v>
      </c>
      <c r="H858" s="71">
        <v>0.12</v>
      </c>
      <c r="I858" s="72">
        <v>132.71</v>
      </c>
      <c r="J858" s="73">
        <f t="shared" si="122"/>
        <v>23.7</v>
      </c>
      <c r="K858" s="74">
        <f t="shared" si="123"/>
        <v>109.01</v>
      </c>
      <c r="L858" s="75">
        <f t="shared" si="124"/>
        <v>94.79</v>
      </c>
      <c r="M858" s="73">
        <f t="shared" si="125"/>
        <v>9.48</v>
      </c>
      <c r="N858" s="74">
        <f t="shared" si="126"/>
        <v>85.31</v>
      </c>
      <c r="O858" s="74">
        <f t="shared" si="127"/>
        <v>14.22</v>
      </c>
      <c r="P858" s="42"/>
    </row>
    <row r="859" spans="1:16" s="3" customFormat="1" x14ac:dyDescent="0.25">
      <c r="A859" s="5" t="s">
        <v>7</v>
      </c>
      <c r="B859" s="5">
        <v>2040001119</v>
      </c>
      <c r="C859" s="11" t="s">
        <v>840</v>
      </c>
      <c r="D859" s="5">
        <v>10</v>
      </c>
      <c r="E859" s="5" t="s">
        <v>9</v>
      </c>
      <c r="F859" s="5" t="s">
        <v>790</v>
      </c>
      <c r="G859" s="70">
        <v>30042019</v>
      </c>
      <c r="H859" s="71">
        <v>0.12</v>
      </c>
      <c r="I859" s="72">
        <v>157</v>
      </c>
      <c r="J859" s="73">
        <f t="shared" si="122"/>
        <v>28.04</v>
      </c>
      <c r="K859" s="74">
        <f t="shared" si="123"/>
        <v>128.96</v>
      </c>
      <c r="L859" s="75">
        <f t="shared" si="124"/>
        <v>112.14000000000001</v>
      </c>
      <c r="M859" s="73">
        <f t="shared" si="125"/>
        <v>11.21</v>
      </c>
      <c r="N859" s="74">
        <f t="shared" si="126"/>
        <v>100.93</v>
      </c>
      <c r="O859" s="74">
        <f t="shared" si="127"/>
        <v>16.82</v>
      </c>
      <c r="P859" s="42"/>
    </row>
    <row r="860" spans="1:16" s="3" customFormat="1" x14ac:dyDescent="0.25">
      <c r="A860" s="5" t="s">
        <v>7</v>
      </c>
      <c r="B860" s="5">
        <v>2040001122</v>
      </c>
      <c r="C860" s="11" t="s">
        <v>841</v>
      </c>
      <c r="D860" s="5">
        <v>6</v>
      </c>
      <c r="E860" s="5" t="s">
        <v>9</v>
      </c>
      <c r="F860" s="5" t="s">
        <v>790</v>
      </c>
      <c r="G860" s="70">
        <v>30042019</v>
      </c>
      <c r="H860" s="71">
        <v>0.12</v>
      </c>
      <c r="I860" s="72">
        <v>122.04</v>
      </c>
      <c r="J860" s="73">
        <f t="shared" si="122"/>
        <v>21.79</v>
      </c>
      <c r="K860" s="74">
        <f t="shared" si="123"/>
        <v>100.25</v>
      </c>
      <c r="L860" s="75">
        <f t="shared" si="124"/>
        <v>87.17</v>
      </c>
      <c r="M860" s="73">
        <f t="shared" si="125"/>
        <v>8.7200000000000006</v>
      </c>
      <c r="N860" s="74">
        <f t="shared" si="126"/>
        <v>78.45</v>
      </c>
      <c r="O860" s="74">
        <f t="shared" si="127"/>
        <v>13.08</v>
      </c>
      <c r="P860" s="42"/>
    </row>
    <row r="861" spans="1:16" s="3" customFormat="1" x14ac:dyDescent="0.25">
      <c r="A861" s="5" t="s">
        <v>7</v>
      </c>
      <c r="B861" s="5">
        <v>2040001315</v>
      </c>
      <c r="C861" s="11" t="s">
        <v>842</v>
      </c>
      <c r="D861" s="5">
        <v>1</v>
      </c>
      <c r="E861" s="5" t="s">
        <v>425</v>
      </c>
      <c r="F861" s="5" t="s">
        <v>790</v>
      </c>
      <c r="G861" s="70">
        <v>30049099</v>
      </c>
      <c r="H861" s="71">
        <v>0.12</v>
      </c>
      <c r="I861" s="72">
        <v>208.23</v>
      </c>
      <c r="J861" s="73">
        <f t="shared" si="122"/>
        <v>37.18</v>
      </c>
      <c r="K861" s="74">
        <f t="shared" si="123"/>
        <v>171.04999999999998</v>
      </c>
      <c r="L861" s="75">
        <f t="shared" si="124"/>
        <v>148.73999999999998</v>
      </c>
      <c r="M861" s="73">
        <f t="shared" si="125"/>
        <v>14.87</v>
      </c>
      <c r="N861" s="74">
        <f t="shared" si="126"/>
        <v>133.86999999999998</v>
      </c>
      <c r="O861" s="74">
        <f t="shared" si="127"/>
        <v>22.31</v>
      </c>
      <c r="P861" s="42"/>
    </row>
    <row r="862" spans="1:16" s="3" customFormat="1" x14ac:dyDescent="0.25">
      <c r="A862" s="5" t="s">
        <v>7</v>
      </c>
      <c r="B862" s="5">
        <v>2040001316</v>
      </c>
      <c r="C862" s="11" t="s">
        <v>843</v>
      </c>
      <c r="D862" s="5">
        <v>1</v>
      </c>
      <c r="E862" s="5" t="s">
        <v>425</v>
      </c>
      <c r="F862" s="5" t="s">
        <v>790</v>
      </c>
      <c r="G862" s="70">
        <v>30049059</v>
      </c>
      <c r="H862" s="71">
        <v>0.05</v>
      </c>
      <c r="I862" s="72">
        <v>71.63</v>
      </c>
      <c r="J862" s="73">
        <f t="shared" si="122"/>
        <v>13.64</v>
      </c>
      <c r="K862" s="74">
        <f t="shared" si="123"/>
        <v>57.989999999999995</v>
      </c>
      <c r="L862" s="75">
        <f t="shared" si="124"/>
        <v>54.58</v>
      </c>
      <c r="M862" s="73">
        <f t="shared" si="125"/>
        <v>5.46</v>
      </c>
      <c r="N862" s="74">
        <f t="shared" si="126"/>
        <v>49.11999999999999</v>
      </c>
      <c r="O862" s="74">
        <f>ROUND(I862*5%/105%,2)</f>
        <v>3.41</v>
      </c>
      <c r="P862" s="42"/>
    </row>
    <row r="863" spans="1:16" s="3" customFormat="1" x14ac:dyDescent="0.25">
      <c r="A863" s="5" t="s">
        <v>7</v>
      </c>
      <c r="B863" s="5">
        <v>2040001418</v>
      </c>
      <c r="C863" s="11" t="s">
        <v>844</v>
      </c>
      <c r="D863" s="5">
        <v>6</v>
      </c>
      <c r="E863" s="5" t="s">
        <v>9</v>
      </c>
      <c r="F863" s="5" t="s">
        <v>790</v>
      </c>
      <c r="G863" s="70">
        <v>30049059</v>
      </c>
      <c r="H863" s="71">
        <v>0.12</v>
      </c>
      <c r="I863" s="72">
        <v>135.45000000000002</v>
      </c>
      <c r="J863" s="73">
        <f t="shared" si="122"/>
        <v>24.19</v>
      </c>
      <c r="K863" s="74">
        <f t="shared" si="123"/>
        <v>111.26000000000002</v>
      </c>
      <c r="L863" s="75">
        <f t="shared" si="124"/>
        <v>96.750000000000014</v>
      </c>
      <c r="M863" s="73">
        <f t="shared" si="125"/>
        <v>9.68</v>
      </c>
      <c r="N863" s="74">
        <f t="shared" si="126"/>
        <v>87.070000000000007</v>
      </c>
      <c r="O863" s="74">
        <f t="shared" ref="O863:O875" si="128">ROUND(I863*12%/112%,2)</f>
        <v>14.51</v>
      </c>
      <c r="P863" s="42"/>
    </row>
    <row r="864" spans="1:16" s="3" customFormat="1" x14ac:dyDescent="0.25">
      <c r="A864" s="5" t="s">
        <v>7</v>
      </c>
      <c r="B864" s="5">
        <v>2040001483</v>
      </c>
      <c r="C864" s="11" t="s">
        <v>845</v>
      </c>
      <c r="D864" s="5">
        <v>10</v>
      </c>
      <c r="E864" s="5" t="s">
        <v>9</v>
      </c>
      <c r="F864" s="5" t="s">
        <v>790</v>
      </c>
      <c r="G864" s="70" t="s">
        <v>458</v>
      </c>
      <c r="H864" s="71">
        <v>0.12</v>
      </c>
      <c r="I864" s="72">
        <v>72.5</v>
      </c>
      <c r="J864" s="73">
        <f t="shared" si="122"/>
        <v>12.95</v>
      </c>
      <c r="K864" s="74">
        <f t="shared" si="123"/>
        <v>59.55</v>
      </c>
      <c r="L864" s="75">
        <f t="shared" si="124"/>
        <v>51.78</v>
      </c>
      <c r="M864" s="73">
        <f t="shared" si="125"/>
        <v>5.18</v>
      </c>
      <c r="N864" s="74">
        <f t="shared" si="126"/>
        <v>46.599999999999994</v>
      </c>
      <c r="O864" s="74">
        <f t="shared" si="128"/>
        <v>7.77</v>
      </c>
      <c r="P864" s="42"/>
    </row>
    <row r="865" spans="1:16" s="3" customFormat="1" x14ac:dyDescent="0.25">
      <c r="A865" s="5" t="s">
        <v>7</v>
      </c>
      <c r="B865" s="5">
        <v>2040001484</v>
      </c>
      <c r="C865" s="11" t="s">
        <v>846</v>
      </c>
      <c r="D865" s="5">
        <v>10</v>
      </c>
      <c r="E865" s="5" t="s">
        <v>9</v>
      </c>
      <c r="F865" s="5" t="s">
        <v>790</v>
      </c>
      <c r="G865" s="70" t="s">
        <v>458</v>
      </c>
      <c r="H865" s="71">
        <v>0.12</v>
      </c>
      <c r="I865" s="72">
        <v>15.94</v>
      </c>
      <c r="J865" s="73">
        <f t="shared" si="122"/>
        <v>2.85</v>
      </c>
      <c r="K865" s="74">
        <f t="shared" si="123"/>
        <v>13.09</v>
      </c>
      <c r="L865" s="75">
        <f t="shared" si="124"/>
        <v>11.379999999999999</v>
      </c>
      <c r="M865" s="73">
        <f t="shared" si="125"/>
        <v>1.1399999999999999</v>
      </c>
      <c r="N865" s="74">
        <f t="shared" si="126"/>
        <v>10.239999999999998</v>
      </c>
      <c r="O865" s="74">
        <f t="shared" si="128"/>
        <v>1.71</v>
      </c>
      <c r="P865" s="42"/>
    </row>
    <row r="866" spans="1:16" s="3" customFormat="1" x14ac:dyDescent="0.25">
      <c r="A866" s="5" t="s">
        <v>7</v>
      </c>
      <c r="B866" s="5">
        <v>2040003764</v>
      </c>
      <c r="C866" s="11" t="s">
        <v>847</v>
      </c>
      <c r="D866" s="5">
        <v>10</v>
      </c>
      <c r="E866" s="5" t="s">
        <v>9</v>
      </c>
      <c r="F866" s="5" t="s">
        <v>790</v>
      </c>
      <c r="G866" s="70">
        <v>30041030</v>
      </c>
      <c r="H866" s="71">
        <v>0.12</v>
      </c>
      <c r="I866" s="72">
        <v>90.63</v>
      </c>
      <c r="J866" s="73">
        <f t="shared" si="122"/>
        <v>16.18</v>
      </c>
      <c r="K866" s="74">
        <f t="shared" si="123"/>
        <v>74.449999999999989</v>
      </c>
      <c r="L866" s="75">
        <f t="shared" si="124"/>
        <v>64.739999999999981</v>
      </c>
      <c r="M866" s="73">
        <f t="shared" si="125"/>
        <v>6.47</v>
      </c>
      <c r="N866" s="74">
        <f t="shared" si="126"/>
        <v>58.269999999999989</v>
      </c>
      <c r="O866" s="74">
        <f t="shared" si="128"/>
        <v>9.7100000000000009</v>
      </c>
      <c r="P866" s="42"/>
    </row>
    <row r="867" spans="1:16" s="3" customFormat="1" x14ac:dyDescent="0.25">
      <c r="A867" s="5" t="s">
        <v>7</v>
      </c>
      <c r="B867" s="5">
        <v>2040003765</v>
      </c>
      <c r="C867" s="11" t="s">
        <v>848</v>
      </c>
      <c r="D867" s="5">
        <v>10</v>
      </c>
      <c r="E867" s="5" t="s">
        <v>9</v>
      </c>
      <c r="F867" s="5" t="s">
        <v>790</v>
      </c>
      <c r="G867" s="70">
        <v>30041030</v>
      </c>
      <c r="H867" s="71">
        <v>0.12</v>
      </c>
      <c r="I867" s="72">
        <v>151.18</v>
      </c>
      <c r="J867" s="73">
        <f t="shared" si="122"/>
        <v>27</v>
      </c>
      <c r="K867" s="74">
        <f t="shared" si="123"/>
        <v>124.18</v>
      </c>
      <c r="L867" s="75">
        <f t="shared" si="124"/>
        <v>107.98</v>
      </c>
      <c r="M867" s="73">
        <f t="shared" si="125"/>
        <v>10.8</v>
      </c>
      <c r="N867" s="74">
        <f t="shared" si="126"/>
        <v>97.18</v>
      </c>
      <c r="O867" s="74">
        <f t="shared" si="128"/>
        <v>16.2</v>
      </c>
      <c r="P867" s="42"/>
    </row>
    <row r="868" spans="1:16" s="3" customFormat="1" x14ac:dyDescent="0.25">
      <c r="A868" s="5" t="s">
        <v>7</v>
      </c>
      <c r="B868" s="5">
        <v>2040003766</v>
      </c>
      <c r="C868" s="11" t="s">
        <v>849</v>
      </c>
      <c r="D868" s="5">
        <v>10</v>
      </c>
      <c r="E868" s="5" t="s">
        <v>9</v>
      </c>
      <c r="F868" s="5" t="s">
        <v>790</v>
      </c>
      <c r="G868" s="70">
        <v>30041030</v>
      </c>
      <c r="H868" s="71">
        <v>0.12</v>
      </c>
      <c r="I868" s="72">
        <v>139.38</v>
      </c>
      <c r="J868" s="73">
        <f t="shared" si="122"/>
        <v>24.89</v>
      </c>
      <c r="K868" s="74">
        <f t="shared" si="123"/>
        <v>114.49</v>
      </c>
      <c r="L868" s="75">
        <f t="shared" si="124"/>
        <v>99.56</v>
      </c>
      <c r="M868" s="73">
        <f t="shared" si="125"/>
        <v>9.9600000000000009</v>
      </c>
      <c r="N868" s="74">
        <f t="shared" si="126"/>
        <v>89.6</v>
      </c>
      <c r="O868" s="74">
        <f t="shared" si="128"/>
        <v>14.93</v>
      </c>
      <c r="P868" s="42"/>
    </row>
    <row r="869" spans="1:16" s="3" customFormat="1" x14ac:dyDescent="0.25">
      <c r="A869" s="5" t="s">
        <v>7</v>
      </c>
      <c r="B869" s="5">
        <v>2040004174</v>
      </c>
      <c r="C869" s="11" t="s">
        <v>850</v>
      </c>
      <c r="D869" s="5">
        <v>15</v>
      </c>
      <c r="E869" s="5" t="s">
        <v>9</v>
      </c>
      <c r="F869" s="5" t="s">
        <v>790</v>
      </c>
      <c r="G869" s="70">
        <v>30049069</v>
      </c>
      <c r="H869" s="71">
        <v>0.12</v>
      </c>
      <c r="I869" s="72">
        <v>89.14</v>
      </c>
      <c r="J869" s="73">
        <f t="shared" si="122"/>
        <v>15.92</v>
      </c>
      <c r="K869" s="74">
        <f t="shared" si="123"/>
        <v>73.22</v>
      </c>
      <c r="L869" s="75">
        <f t="shared" si="124"/>
        <v>63.67</v>
      </c>
      <c r="M869" s="73">
        <f t="shared" si="125"/>
        <v>6.37</v>
      </c>
      <c r="N869" s="74">
        <f t="shared" si="126"/>
        <v>57.3</v>
      </c>
      <c r="O869" s="74">
        <f t="shared" si="128"/>
        <v>9.5500000000000007</v>
      </c>
      <c r="P869" s="42"/>
    </row>
    <row r="870" spans="1:16" s="3" customFormat="1" x14ac:dyDescent="0.25">
      <c r="A870" s="5" t="s">
        <v>7</v>
      </c>
      <c r="B870" s="43">
        <v>2040006355</v>
      </c>
      <c r="C870" s="13" t="s">
        <v>851</v>
      </c>
      <c r="D870" s="12">
        <v>10</v>
      </c>
      <c r="E870" s="12" t="s">
        <v>31</v>
      </c>
      <c r="F870" s="5" t="s">
        <v>790</v>
      </c>
      <c r="G870" s="70" t="s">
        <v>592</v>
      </c>
      <c r="H870" s="71">
        <v>0.12</v>
      </c>
      <c r="I870" s="72">
        <v>39.5</v>
      </c>
      <c r="J870" s="73">
        <f t="shared" si="122"/>
        <v>7.05</v>
      </c>
      <c r="K870" s="74">
        <f t="shared" si="123"/>
        <v>32.450000000000003</v>
      </c>
      <c r="L870" s="75">
        <f t="shared" si="124"/>
        <v>28.220000000000002</v>
      </c>
      <c r="M870" s="73">
        <f t="shared" si="125"/>
        <v>2.82</v>
      </c>
      <c r="N870" s="74">
        <f t="shared" si="126"/>
        <v>25.400000000000002</v>
      </c>
      <c r="O870" s="74">
        <f t="shared" si="128"/>
        <v>4.2300000000000004</v>
      </c>
      <c r="P870" s="42"/>
    </row>
    <row r="871" spans="1:16" s="3" customFormat="1" x14ac:dyDescent="0.25">
      <c r="A871" s="5" t="s">
        <v>7</v>
      </c>
      <c r="B871" s="5">
        <v>2040006565</v>
      </c>
      <c r="C871" s="11" t="s">
        <v>852</v>
      </c>
      <c r="D871" s="5">
        <v>30</v>
      </c>
      <c r="E871" s="5" t="s">
        <v>12</v>
      </c>
      <c r="F871" s="5" t="s">
        <v>790</v>
      </c>
      <c r="G871" s="70" t="s">
        <v>438</v>
      </c>
      <c r="H871" s="71">
        <v>0.12</v>
      </c>
      <c r="I871" s="72">
        <v>52.92</v>
      </c>
      <c r="J871" s="73">
        <f t="shared" si="122"/>
        <v>9.4499999999999993</v>
      </c>
      <c r="K871" s="74">
        <f t="shared" si="123"/>
        <v>43.47</v>
      </c>
      <c r="L871" s="75">
        <f t="shared" si="124"/>
        <v>37.799999999999997</v>
      </c>
      <c r="M871" s="73">
        <f t="shared" si="125"/>
        <v>3.78</v>
      </c>
      <c r="N871" s="74">
        <f t="shared" si="126"/>
        <v>34.019999999999996</v>
      </c>
      <c r="O871" s="74">
        <f t="shared" si="128"/>
        <v>5.67</v>
      </c>
      <c r="P871" s="42"/>
    </row>
    <row r="872" spans="1:16" s="3" customFormat="1" x14ac:dyDescent="0.25">
      <c r="A872" s="5" t="s">
        <v>7</v>
      </c>
      <c r="B872" s="35">
        <v>2040006604</v>
      </c>
      <c r="C872" s="34" t="s">
        <v>853</v>
      </c>
      <c r="D872" s="12">
        <v>1</v>
      </c>
      <c r="E872" s="12" t="s">
        <v>854</v>
      </c>
      <c r="F872" s="5" t="s">
        <v>790</v>
      </c>
      <c r="G872" s="70">
        <v>30049011</v>
      </c>
      <c r="H872" s="71">
        <v>0.12</v>
      </c>
      <c r="I872" s="72">
        <v>32</v>
      </c>
      <c r="J872" s="73">
        <f t="shared" si="122"/>
        <v>5.71</v>
      </c>
      <c r="K872" s="74">
        <f t="shared" si="123"/>
        <v>26.29</v>
      </c>
      <c r="L872" s="75">
        <f t="shared" si="124"/>
        <v>22.86</v>
      </c>
      <c r="M872" s="73">
        <f t="shared" si="125"/>
        <v>2.29</v>
      </c>
      <c r="N872" s="74">
        <f t="shared" si="126"/>
        <v>20.57</v>
      </c>
      <c r="O872" s="74">
        <f t="shared" si="128"/>
        <v>3.43</v>
      </c>
      <c r="P872" s="42"/>
    </row>
    <row r="873" spans="1:16" s="3" customFormat="1" x14ac:dyDescent="0.25">
      <c r="A873" s="5" t="s">
        <v>7</v>
      </c>
      <c r="B873" s="35">
        <v>2040006636</v>
      </c>
      <c r="C873" s="34" t="s">
        <v>855</v>
      </c>
      <c r="D873" s="35">
        <v>1</v>
      </c>
      <c r="E873" s="12" t="s">
        <v>182</v>
      </c>
      <c r="F873" s="5" t="s">
        <v>790</v>
      </c>
      <c r="G873" s="70">
        <v>30042019</v>
      </c>
      <c r="H873" s="71">
        <v>0.12</v>
      </c>
      <c r="I873" s="72">
        <v>185</v>
      </c>
      <c r="J873" s="73">
        <f t="shared" si="122"/>
        <v>33.04</v>
      </c>
      <c r="K873" s="74">
        <f t="shared" si="123"/>
        <v>151.96</v>
      </c>
      <c r="L873" s="75">
        <f t="shared" si="124"/>
        <v>132.14000000000001</v>
      </c>
      <c r="M873" s="73">
        <f t="shared" si="125"/>
        <v>13.21</v>
      </c>
      <c r="N873" s="74">
        <f t="shared" si="126"/>
        <v>118.93</v>
      </c>
      <c r="O873" s="74">
        <f t="shared" si="128"/>
        <v>19.82</v>
      </c>
      <c r="P873" s="42"/>
    </row>
    <row r="874" spans="1:16" s="3" customFormat="1" x14ac:dyDescent="0.25">
      <c r="A874" s="5" t="s">
        <v>7</v>
      </c>
      <c r="B874" s="5">
        <v>2040006637</v>
      </c>
      <c r="C874" s="11" t="s">
        <v>856</v>
      </c>
      <c r="D874" s="12">
        <v>1</v>
      </c>
      <c r="E874" s="12" t="s">
        <v>182</v>
      </c>
      <c r="F874" s="5" t="s">
        <v>790</v>
      </c>
      <c r="G874" s="70">
        <v>30042019</v>
      </c>
      <c r="H874" s="71">
        <v>0.12</v>
      </c>
      <c r="I874" s="72">
        <v>350</v>
      </c>
      <c r="J874" s="73">
        <f t="shared" si="122"/>
        <v>62.5</v>
      </c>
      <c r="K874" s="74">
        <f t="shared" si="123"/>
        <v>287.5</v>
      </c>
      <c r="L874" s="75">
        <f t="shared" si="124"/>
        <v>250</v>
      </c>
      <c r="M874" s="73">
        <f t="shared" si="125"/>
        <v>25</v>
      </c>
      <c r="N874" s="74">
        <f t="shared" si="126"/>
        <v>225</v>
      </c>
      <c r="O874" s="74">
        <f t="shared" si="128"/>
        <v>37.5</v>
      </c>
      <c r="P874" s="42"/>
    </row>
    <row r="875" spans="1:16" s="3" customFormat="1" x14ac:dyDescent="0.25">
      <c r="A875" s="5" t="s">
        <v>14</v>
      </c>
      <c r="B875" s="5">
        <v>2040006721</v>
      </c>
      <c r="C875" s="19" t="s">
        <v>877</v>
      </c>
      <c r="D875" s="5" t="s">
        <v>983</v>
      </c>
      <c r="E875" s="5" t="s">
        <v>116</v>
      </c>
      <c r="F875" s="5" t="s">
        <v>862</v>
      </c>
      <c r="G875" s="70">
        <v>30049079</v>
      </c>
      <c r="H875" s="71">
        <v>0.12</v>
      </c>
      <c r="I875" s="72">
        <v>2000</v>
      </c>
      <c r="J875" s="73">
        <f t="shared" si="122"/>
        <v>357.14</v>
      </c>
      <c r="K875" s="74">
        <f t="shared" si="123"/>
        <v>1642.8600000000001</v>
      </c>
      <c r="L875" s="75">
        <f t="shared" si="124"/>
        <v>1428.5700000000002</v>
      </c>
      <c r="M875" s="73">
        <f t="shared" si="125"/>
        <v>142.86000000000001</v>
      </c>
      <c r="N875" s="74">
        <f t="shared" si="126"/>
        <v>1285.71</v>
      </c>
      <c r="O875" s="74">
        <f t="shared" si="128"/>
        <v>214.29</v>
      </c>
      <c r="P875" s="42"/>
    </row>
    <row r="876" spans="1:16" s="3" customFormat="1" x14ac:dyDescent="0.25">
      <c r="A876" s="5" t="s">
        <v>7</v>
      </c>
      <c r="B876" s="5">
        <v>2040005885</v>
      </c>
      <c r="C876" s="11" t="s">
        <v>963</v>
      </c>
      <c r="D876" s="12">
        <v>150</v>
      </c>
      <c r="E876" s="12" t="s">
        <v>12</v>
      </c>
      <c r="F876" s="5" t="s">
        <v>790</v>
      </c>
      <c r="G876" s="70">
        <v>21069099</v>
      </c>
      <c r="H876" s="71">
        <v>0.28000000000000003</v>
      </c>
      <c r="I876" s="72">
        <v>86.5</v>
      </c>
      <c r="J876" s="73">
        <f t="shared" si="122"/>
        <v>13.52</v>
      </c>
      <c r="K876" s="74">
        <f t="shared" si="123"/>
        <v>72.98</v>
      </c>
      <c r="L876" s="75">
        <f t="shared" si="124"/>
        <v>54.06</v>
      </c>
      <c r="M876" s="73">
        <f t="shared" si="125"/>
        <v>5.41</v>
      </c>
      <c r="N876" s="74">
        <f t="shared" si="126"/>
        <v>48.650000000000006</v>
      </c>
      <c r="O876" s="74">
        <f>ROUND(I876*28%/128%,2)</f>
        <v>18.920000000000002</v>
      </c>
      <c r="P876" s="42"/>
    </row>
  </sheetData>
  <sortState ref="A4:P1126">
    <sortCondition ref="P4:P1126"/>
  </sortState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Billing structure example</vt:lpstr>
      <vt:lpstr>SKUwise Price Circular post GST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Pillai, Ganesh</dc:creator>
  <cp:lastModifiedBy>Nair, Rani</cp:lastModifiedBy>
  <dcterms:created xsi:type="dcterms:W3CDTF">2017-07-03T09:51:06Z</dcterms:created>
  <dcterms:modified xsi:type="dcterms:W3CDTF">2017-07-05T05:44:54Z</dcterms:modified>
</cp:coreProperties>
</file>